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MYnLe3C1oUrN1N7PqqowgPypNQ6D+mJ0p2DUPe0pyYqV0nnC6RPLYIWiam/mg/0JsMelnI02B8Evgnr6pXen0A==" workbookSaltValue="67HJyIXHpXiEJbvry3hbYg==" workbookSpinCount="100000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Y489" i="1"/>
  <c r="AY447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<sst xmlns="http://schemas.openxmlformats.org/spreadsheetml/2006/main" count="1083" uniqueCount="1064">
  <si>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</si>
  <si>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</si>
  <si>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</si>
  <si>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</si>
  <si>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</si>
  <si>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</si>
  <si>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</si>
  <si>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</si>
  <si>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</si>
  <si>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</si>
  <si>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</si>
  <si>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</si>
  <si>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</si>
  <si>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</si>
  <si>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</si>
  <si>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</si>
  <si>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</si>
  <si>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</si>
  <si>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</si>
  <si>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</si>
  <si>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</si>
  <si>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</si>
  <si>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</si>
  <si>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</si>
  <si>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</si>
  <si>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</si>
  <si>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</si>
  <si>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</si>
  <si>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</si>
  <si>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</si>
  <si>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</si>
  <si>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</si>
  <si>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</si>
  <si>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</si>
  <si>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</si>
  <si>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</si>
  <si>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</si>
  <si>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</si>
  <si>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</si>
  <si>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</si>
  <si>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</si>
  <si>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</si>
  <si>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</si>
  <si>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</si>
  <si>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</si>
  <si>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</si>
  <si>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</si>
  <si>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</si>
  <si>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</si>
  <si>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</si>
  <si>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</si>
  <si>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</si>
  <si>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</si>
  <si>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</si>
  <si>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</si>
  <si>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</si>
  <si>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</si>
  <si>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</si>
  <si>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</si>
  <si>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</si>
  <si>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</si>
  <si>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</si>
  <si>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</si>
  <si>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</si>
  <si>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</si>
  <si>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</si>
  <si>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</si>
  <si>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</si>
  <si>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</si>
  <si>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</si>
  <si>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</si>
  <si>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</si>
  <si>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</si>
  <si>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</si>
  <si>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</si>
  <si>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</si>
  <si>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</si>
  <si>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</si>
  <si>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</si>
  <si>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</si>
  <si>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</si>
  <si>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</si>
  <si>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</si>
  <si>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</si>
  <si>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</si>
  <si>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</si>
  <si>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</si>
  <si>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</si>
  <si>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</si>
  <si>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</si>
  <si>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</si>
  <si>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</si>
  <si>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</si>
  <si>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</si>
  <si>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</si>
  <si>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</si>
  <si>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</si>
  <si>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</si>
  <si>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</si>
  <si>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</si>
  <si>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</si>
  <si>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</si>
  <si>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</si>
  <si>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</si>
  <si>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</si>
  <si>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</si>
  <si>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</si>
  <si>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</si>
  <si>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</si>
  <si>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</si>
  <si>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</si>
  <si>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</si>
  <si>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</si>
  <si>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</si>
  <si>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</si>
  <si>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</si>
  <si>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</si>
  <si>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</si>
  <si>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</si>
  <si>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</si>
  <si>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</si>
  <si>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</si>
  <si>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</si>
  <si>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</si>
  <si>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</si>
  <si>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</si>
  <si>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</si>
  <si>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</si>
  <si>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</si>
  <si>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</si>
  <si>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</si>
  <si>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</si>
  <si>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</si>
  <si>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</si>
  <si>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</si>
  <si>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</si>
  <si>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</si>
  <si>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</si>
  <si>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</si>
  <si>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</si>
  <si>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</si>
  <si>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</si>
  <si>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</si>
  <si>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</si>
  <si>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</si>
  <si>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</si>
  <si>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</si>
  <si>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</si>
  <si>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</si>
  <si>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</si>
  <si>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</si>
  <si>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</si>
  <si>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</si>
  <si>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</si>
  <si>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</si>
  <si>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</si>
  <si>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</si>
  <si>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</si>
  <si>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</si>
  <si>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</si>
  <si>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</si>
  <si>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</si>
  <si>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</si>
  <si>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</si>
  <si>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</si>
  <si>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</si>
  <si>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</si>
  <si>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</si>
  <si>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</si>
  <si>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</si>
  <si>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</si>
  <si>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</si>
  <si>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</si>
  <si>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</si>
  <si>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</si>
  <si>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</si>
  <si>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</si>
  <si>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</si>
  <si>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</si>
  <si>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</si>
  <si>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</si>
  <si>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</si>
  <si>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</si>
  <si>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</si>
  <si>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</si>
  <si>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</si>
  <si>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</si>
  <si>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</si>
  <si>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</si>
  <si>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</si>
  <si>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</si>
  <si>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</si>
  <si>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</si>
  <si>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</si>
  <si>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</si>
  <si>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</si>
  <si>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</si>
  <si>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</si>
  <si>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</si>
  <si>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</si>
  <si>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</si>
  <si>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</si>
  <si>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</si>
  <si>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</si>
  <si>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</si>
  <si>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</si>
  <si>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</si>
  <si>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</si>
  <si>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</si>
  <si>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</si>
  <si>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</si>
  <si>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</si>
  <si>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</si>
  <si>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</si>
  <si>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</si>
  <si>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</si>
  <si>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</si>
  <si>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</si>
  <si>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</si>
  <si>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</si>
  <si>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</si>
  <si>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</si>
  <si>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</si>
  <si>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</si>
  <si>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</si>
  <si>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</si>
  <si>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</si>
  <si>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</si>
  <si>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</si>
  <si>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</si>
  <si>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</si>
  <si>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</si>
  <si>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</si>
  <si>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</si>
  <si>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</si>
  <si>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</si>
  <si>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</si>
  <si>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</si>
  <si>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</si>
  <si>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</si>
  <si>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</si>
  <si>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</si>
  <si>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</si>
  <si>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</si>
  <si>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</si>
  <si>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</si>
  <si>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</si>
  <si>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</si>
  <si>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</si>
  <si>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</si>
  <si>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</si>
  <si>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</si>
  <si>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</si>
  <si>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</si>
  <si>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</si>
  <si>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</si>
  <si>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</si>
  <si>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</si>
  <si>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</si>
  <si>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</si>
  <si>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</si>
  <si>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</si>
  <si>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</si>
  <si>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</si>
  <si>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</si>
  <si>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</si>
  <si>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</si>
  <si>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</si>
  <si>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</si>
  <si>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</si>
  <si>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</si>
  <si>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</si>
  <si>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</si>
  <si>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</si>
  <si>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</si>
  <si>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</si>
  <si>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</si>
  <si>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</si>
  <si>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</si>
  <si>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</si>
  <si>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</si>
  <si>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</si>
  <si>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</si>
  <si>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</si>
  <si>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</si>
  <si>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</si>
  <si>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</si>
  <si>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</si>
  <si>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</si>
  <si>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</si>
  <si>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</si>
  <si>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</si>
  <si>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</si>
  <si>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</si>
  <si>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</si>
  <si>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</si>
  <si>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</si>
  <si>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</si>
  <si>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</si>
  <si>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</si>
  <si>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</si>
  <si>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</si>
  <si>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</si>
  <si>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</si>
  <si>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</si>
  <si>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</si>
  <si>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</si>
  <si>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</si>
  <si>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</si>
  <si>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</si>
  <si>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</si>
  <si>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</si>
  <si>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</si>
  <si>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</si>
  <si>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</si>
  <si>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</si>
  <si>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</si>
  <si>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</si>
  <si>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</si>
  <si>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</si>
  <si>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</si>
  <si>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</si>
  <si>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</si>
  <si>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</si>
  <si>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</si>
  <si>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</si>
  <si>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</si>
  <si>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</si>
  <si>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</si>
  <si>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</si>
  <si>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</si>
  <si>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</si>
  <si>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</si>
  <si>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</si>
  <si>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</si>
  <si>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</si>
  <si>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</si>
  <si>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</si>
  <si>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</si>
  <si>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</si>
  <si>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</si>
  <si>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</si>
  <si>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</si>
  <si>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</si>
  <si>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</si>
  <si>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</si>
  <si>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</si>
  <si>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</si>
  <si>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</si>
  <si>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</si>
  <si>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</si>
  <si>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</si>
  <si>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</si>
  <si>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</si>
  <si>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</si>
  <si>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</si>
  <si>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</si>
  <si>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</si>
  <si>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</si>
  <si>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</si>
  <si>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</si>
  <si>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</si>
  <si>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</si>
  <si>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</si>
  <si>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</si>
  <si>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</si>
  <si>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</si>
  <si>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</si>
  <si>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</si>
  <si>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</si>
  <si>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</si>
  <si>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</si>
  <si>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</si>
  <si>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</si>
  <si>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</si>
  <si>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</si>
  <si>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</si>
  <si>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</si>
  <si>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</si>
  <si>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</si>
  <si>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</si>
  <si>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</si>
  <si>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</si>
  <si>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</si>
  <si>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</si>
  <si>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</si>
  <si>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</si>
  <si>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</si>
  <si>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</si>
  <si>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</si>
  <si>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</si>
  <si>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</si>
  <si>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</si>
  <si>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</si>
  <si>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</si>
  <si>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</si>
  <si>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</si>
  <si>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</si>
  <si>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</si>
  <si>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</si>
  <si>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</si>
  <si>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</si>
  <si>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</si>
  <si>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</si>
  <si>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</si>
  <si>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</si>
  <si>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</si>
  <si>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</si>
  <si>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</si>
  <si>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</si>
  <si>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</si>
  <si>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</si>
  <si>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</si>
  <si>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</si>
  <si>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</si>
  <si>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</si>
  <si>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</si>
  <si>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</si>
  <si>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</si>
  <si>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</si>
  <si>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</si>
  <si>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</si>
  <si>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</si>
  <si>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</si>
  <si>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</si>
  <si>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</si>
  <si>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</si>
  <si>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</si>
  <si>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</si>
  <si>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</si>
  <si>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</si>
  <si>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</si>
  <si>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</si>
  <si>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</si>
  <si>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</si>
  <si>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</si>
  <si>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</si>
  <si>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</si>
  <si>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</si>
  <si>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</si>
  <si>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</si>
  <si>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</si>
  <si>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</si>
  <si>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</si>
  <si>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</si>
  <si>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</si>
  <si>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</si>
  <si>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</si>
  <si>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</si>
  <si>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</si>
  <si>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</si>
  <si>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</si>
  <si>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</si>
  <si>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</si>
  <si>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</si>
  <si>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</si>
  <si>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</si>
  <si>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</si>
  <si>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</si>
  <si>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</si>
  <si>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</si>
  <si>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</si>
  <si>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</si>
  <si>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</si>
  <si>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</si>
  <si>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</si>
  <si>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</si>
  <si>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</si>
  <si>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</si>
  <si>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</si>
  <si>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</si>
  <si>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</si>
  <si>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</si>
  <si>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</si>
  <si>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</si>
  <si>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</si>
  <si>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</si>
  <si>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</si>
  <si>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</si>
  <si>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</si>
  <si>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</si>
  <si>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</si>
  <si>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</si>
  <si>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</si>
  <si>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</si>
  <si>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</si>
  <si>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</si>
  <si>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</si>
  <si>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</si>
  <si>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</si>
  <si>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</si>
  <si>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</si>
  <si>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</si>
  <si>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</si>
  <si>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</si>
  <si>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</si>
  <si>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</si>
  <si>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</si>
  <si>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</si>
  <si>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</si>
  <si>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</si>
  <si>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</si>
  <si>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</si>
  <si>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</si>
  <si>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</si>
  <si>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</si>
  <si>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</si>
  <si>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</si>
  <si>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</si>
  <si>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</si>
  <si>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</si>
  <si>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</si>
  <si>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</si>
  <si>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</si>
  <si>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</si>
  <si>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</si>
  <si>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</si>
  <si>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</si>
  <si>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</si>
  <si>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</si>
  <si>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</si>
  <si>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</si>
  <si>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</si>
  <si>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</si>
  <si>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</si>
  <si>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</si>
  <si>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</si>
  <si>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</si>
  <si>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</si>
  <si>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</si>
  <si>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</si>
  <si>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</si>
  <si>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</si>
  <si>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</si>
  <si>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</si>
  <si>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</si>
  <si>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</si>
  <si>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</si>
  <si>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</si>
  <si>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</si>
  <si>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</si>
  <si>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</si>
  <si>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</si>
  <si>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</si>
  <si>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</si>
  <si>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</si>
  <si>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</si>
  <si>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</si>
  <si>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</si>
  <si>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</si>
  <si>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</si>
  <si>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</si>
  <si>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</si>
  <si>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</si>
  <si>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</si>
  <si>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</si>
  <si>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</si>
  <si>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</si>
  <si>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</si>
  <si>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</si>
  <si>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</si>
  <si>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</si>
  <si>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</si>
  <si>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</si>
  <si>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</si>
  <si>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</si>
  <si>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</si>
  <si>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</si>
  <si>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</si>
  <si>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</si>
  <si>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</si>
  <si>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</si>
  <si>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</si>
  <si>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</si>
  <si>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</si>
  <si>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</si>
  <si>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</si>
  <si>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</si>
  <si>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</si>
  <si>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</si>
  <si>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</si>
  <si>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</si>
  <si>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</si>
  <si>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</si>
  <si>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</si>
  <si>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</si>
  <si>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</si>
  <si>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</si>
  <si>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</si>
  <si>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</si>
  <si>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</si>
  <si>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</si>
  <si>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</si>
  <si>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</si>
  <si>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</si>
  <si>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</si>
  <si>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</si>
  <si>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</si>
  <si>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</si>
  <si>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</si>
  <si>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</si>
  <si>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</si>
  <si>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</si>
  <si>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</si>
  <si>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</si>
  <si>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</si>
  <si>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</si>
  <si>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</si>
  <si>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</si>
  <si>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</si>
  <si>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</si>
  <si>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</si>
  <si>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</si>
  <si>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</si>
  <si>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</si>
  <si>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</si>
  <si>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</si>
  <si>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</si>
  <si>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</si>
  <si>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</si>
  <si>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</si>
  <si>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</si>
  <si>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</si>
  <si>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</si>
  <si>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</si>
  <si>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</si>
  <si>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</si>
  <si>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</si>
  <si>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</si>
  <si>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</si>
  <si>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</si>
  <si>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</si>
  <si>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</si>
  <si>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</si>
  <si>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</si>
  <si>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</si>
  <si>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</si>
  <si>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</si>
  <si>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</si>
  <si>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</si>
  <si>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</si>
  <si>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</si>
  <si>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</si>
  <si>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</si>
  <si>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</si>
  <si>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</si>
  <si>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</si>
  <si>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</si>
  <si>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</si>
  <si>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</si>
  <si>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</si>
  <si>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</si>
  <si>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</si>
  <si>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</si>
  <si>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</si>
  <si>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</si>
  <si>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</si>
  <si>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</si>
  <si>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</si>
  <si>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</si>
  <si>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</si>
  <si>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</si>
  <si>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</si>
  <si>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</si>
  <si>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</si>
  <si>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</si>
  <si>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</si>
  <si>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</si>
  <si>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</si>
  <si>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</si>
  <si>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</si>
  <si>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</si>
  <si>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</si>
  <si>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</si>
  <si>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</si>
  <si>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</si>
  <si>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</si>
  <si>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</si>
  <si>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</si>
  <si>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</si>
  <si>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</si>
  <si>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</si>
  <si>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</si>
  <si>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</si>
  <si>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</si>
  <si>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</si>
  <si>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</si>
  <si>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</si>
  <si>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</si>
  <si>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</si>
  <si>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</si>
  <si>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</si>
  <si>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</si>
  <si>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</si>
  <si>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</si>
  <si>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</si>
  <si>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</si>
  <si>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</si>
  <si>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</si>
  <si>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</si>
  <si>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</si>
  <si>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</si>
  <si>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</si>
  <si>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</si>
  <si>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</si>
  <si>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</si>
  <si>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</si>
  <si>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</si>
  <si>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</si>
  <si>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</si>
  <si>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</si>
  <si>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</si>
  <si>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</si>
  <si>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</si>
  <si>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</si>
  <si>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</si>
  <si>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</si>
  <si>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</si>
  <si>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</si>
  <si>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</si>
  <si>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</si>
  <si>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</si>
  <si>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</si>
  <si>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</si>
  <si>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</si>
  <si>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</si>
  <si>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</si>
  <si>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</si>
  <si>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</si>
  <si>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</si>
  <si>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</si>
  <si>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</si>
  <si>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</si>
  <si>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</si>
  <si>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</si>
  <si>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</si>
  <si>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</si>
  <si>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</si>
  <si>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</si>
  <si>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</si>
  <si>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</si>
  <si>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</si>
  <si>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</si>
  <si>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</si>
  <si>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</si>
  <si>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</si>
  <si>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</si>
  <si>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</si>
  <si>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</si>
  <si>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</si>
  <si>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</si>
  <si>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</si>
  <si>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</si>
  <si>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</si>
  <si>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</si>
  <si>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</si>
  <si>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</si>
  <si>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</si>
  <si>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</si>
  <si>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</si>
  <si>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</si>
  <si>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</si>
  <si>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</si>
  <si>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</si>
  <si>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</si>
  <si>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</si>
  <si>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</si>
  <si>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</si>
  <si>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</si>
  <si>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</si>
  <si>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</si>
  <si>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</si>
  <si>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</si>
  <si>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</si>
  <si>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</si>
  <si>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</si>
  <si>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</si>
  <si>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</si>
  <si>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</si>
  <si>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</si>
  <si>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</si>
  <si>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</si>
  <si>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</si>
  <si>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</si>
  <si>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</si>
  <si>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</si>
  <si>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</si>
  <si>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</si>
  <si>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</si>
  <si>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</si>
  <si>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</si>
  <si>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</si>
  <si>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</si>
  <si>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</si>
  <si>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</si>
  <si>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</si>
  <si>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</si>
  <si>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</si>
  <si>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</si>
  <si>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</si>
  <si>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</si>
  <si>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</si>
  <si>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</si>
  <si>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</si>
  <si>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</si>
  <si>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</si>
  <si>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</si>
  <si>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</si>
  <si>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</si>
  <si>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</si>
  <si>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</si>
  <si>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</si>
  <si>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</si>
  <si>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</si>
  <si>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</si>
  <si>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</si>
  <si>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</si>
  <si>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</si>
  <si>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</si>
  <si>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</si>
  <si>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</si>
  <si>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</si>
  <si>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</si>
  <si>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</si>
  <si>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</si>
  <si>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</si>
  <si>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</si>
  <si>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</si>
  <si>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</si>
  <si>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</si>
  <si>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</si>
  <si>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</si>
  <si>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</si>
  <si>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</si>
  <si>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</si>
  <si>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</si>
  <si>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</si>
  <si>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</si>
  <si>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</si>
  <si>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</si>
  <si>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</si>
  <si>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</si>
  <si>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</si>
  <si>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</si>
  <si>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</si>
  <si>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</si>
  <si>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</si>
  <si>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</si>
  <si>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</si>
  <si>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</si>
  <si>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</si>
  <si>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</si>
  <si>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</si>
  <si>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</si>
  <si>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</si>
  <si>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</si>
  <si>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</si>
  <si>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</si>
  <si>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</si>
  <si>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</si>
  <si>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</si>
  <si>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</si>
  <si>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</si>
  <si>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</si>
  <si>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</si>
  <si>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</si>
  <si>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</si>
  <si>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</si>
  <si>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</si>
  <si>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</si>
  <si>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</si>
  <si>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</si>
  <si>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</si>
  <si>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</si>
  <si>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</si>
  <si>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</si>
  <si>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</si>
  <si>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</si>
  <si>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</si>
  <si>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</si>
  <si>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</si>
  <si>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</si>
  <si>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</si>
  <si>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</si>
  <si>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</si>
  <si>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</si>
  <si>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</si>
  <si>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</si>
  <si>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</si>
  <si>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</si>
  <si>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</si>
  <si>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</si>
  <si>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</si>
  <si>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</si>
  <si>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</si>
  <si>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</si>
  <si>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</si>
  <si>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</si>
  <si>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</si>
  <si>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</si>
  <si>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</si>
  <si>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</si>
  <si>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</si>
  <si>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</si>
  <si>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</si>
  <si>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</si>
  <si>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</si>
  <si>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</si>
  <si>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</si>
  <si>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</si>
  <si>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</si>
  <si>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</si>
  <si>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</si>
  <si>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</si>
  <si>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</si>
  <si>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</si>
  <si>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</si>
  <si>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</si>
  <si>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</si>
  <si>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</si>
  <si>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</si>
  <si>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</si>
  <si>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</si>
  <si>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</si>
  <si>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</si>
  <si>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</si>
  <si>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</si>
  <si>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</si>
  <si>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</si>
  <si>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</si>
  <si>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</si>
  <si>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</si>
  <si>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</si>
  <si>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</si>
  <si>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</si>
  <si>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</si>
  <si>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</si>
  <si>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</si>
  <si>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</si>
  <si>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</si>
  <si>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</si>
  <si>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</si>
  <si>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</si>
  <si>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</si>
  <si>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</si>
  <si>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</si>
  <si>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</si>
  <si>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</si>
  <si>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</si>
  <si>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</si>
  <si>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</si>
  <si>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</si>
  <si>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</si>
  <si>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</si>
  <si>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</si>
  <si>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</si>
  <si>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</si>
  <si>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</si>
  <si>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</si>
  <si>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</si>
  <si>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</si>
  <si>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</si>
  <si>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</si>
  <si>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</si>
  <si>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</si>
  <si>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</si>
  <si>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</si>
  <si>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</si>
  <si>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</si>
  <si>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</si>
  <si>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</si>
  <si>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</si>
  <si>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</si>
  <si>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</si>
  <si>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</si>
  <si>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</si>
  <si>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</si>
  <si>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</si>
  <si>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</si>
  <si>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</si>
  <si>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</si>
  <si>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</si>
  <si>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</si>
  <si>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</si>
  <si>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</si>
  <si>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</si>
  <si>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</si>
  <si>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</si>
  <si>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</si>
  <si>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</si>
  <si>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</si>
  <si>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</si>
  <si>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</si>
  <si>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</si>
  <si>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</si>
  <si>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</si>
  <si>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</si>
  <si>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</si>
  <si>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</si>
  <si>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</si>
  <si>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</si>
  <si>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</si>
  <si>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</si>
  <si>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</si>
  <si>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</si>
  <si>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</si>
  <si>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</si>
  <si>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</si>
  <si>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</si>
  <si>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</si>
  <si>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</si>
  <si>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</si>
  <si>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</si>
  <si>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</si>
  <si>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</si>
  <si>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</si>
  <si>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</si>
  <si>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</si>
  <si>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</si>
  <si>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</si>
  <si>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</si>
  <si>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</si>
  <si>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</si>
  <si>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</si>
  <si>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</si>
  <si>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</si>
  <si>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</si>
  <si>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</si>
  <si>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</si>
  <si>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</si>
  <si>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</si>
  <si>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</si>
  <si>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</si>
  <si>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</si>
  <si>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</si>
  <si>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</si>
  <si>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</si>
  <si>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</si>
  <si>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</si>
  <si>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</si>
  <si>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</si>
  <si>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</si>
  <si>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</si>
  <si>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</si>
  <si>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</si>
  <si>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</si>
  <si>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</si>
  <si>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</si>
  <si>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</si>
  <si>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</si>
  <si>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</si>
  <si>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</si>
  <si>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</si>
  <si>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</si>
  <si>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</si>
  <si>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</si>
  <si>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</si>
  <si>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SAYULA</t>
  </si>
  <si>
    <t>DEL 1 AL 30 DE ABRIL DE 2021</t>
  </si>
  <si>
    <t>LIC. VICTOR MANUEL CERON QUINTERO</t>
  </si>
  <si>
    <t>MTRO. JOSE LUIS JIMENEZ DIAZ</t>
  </si>
  <si>
    <t>PRESIDENTE MUNICIPAL INTERINO</t>
  </si>
  <si>
    <t>FUNCIONARIO ENCARGADO DE HACIENDA MUNICIPAL</t>
  </si>
  <si>
    <t>ASEJ2021-04-27-07-2021-1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</si>
</sst>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32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.75" x14ac:dyDescent="0.3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 x14ac:dyDescent="0.2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16072928.719999999</v>
      </c>
      <c r="AY7" s="12">
        <f>AY8+AY29+AY35+AY40+AY72+AY81+AY102+AY114</f>
        <v>33052599.5</v>
      </c>
    </row>
    <row r="8" spans="1:51" x14ac:dyDescent="0.25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5426638.9099999992</v>
      </c>
      <c r="AY8" s="14">
        <f>AY9+AY11+AY15+AY16+AY17+AY18+AY19+AY25+AY27</f>
        <v>14001125.970000001</v>
      </c>
    </row>
    <row r="9" spans="1:51" x14ac:dyDescent="0.25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300</v>
      </c>
      <c r="AY9" s="16">
        <f>SUM(AY10)</f>
        <v>417920</v>
      </c>
    </row>
    <row r="10" spans="1:51" x14ac:dyDescent="0.25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300</v>
      </c>
      <c r="AY10" s="19">
        <v>417920</v>
      </c>
    </row>
    <row r="11" spans="1:51" x14ac:dyDescent="0.25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5276789.0999999996</v>
      </c>
      <c r="AY11" s="16">
        <f>SUM(AY12:AY14)</f>
        <v>13334172.5</v>
      </c>
    </row>
    <row r="12" spans="1:51" x14ac:dyDescent="0.25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4041734.54</v>
      </c>
      <c r="AY12" s="19">
        <v>5050669.5999999996</v>
      </c>
    </row>
    <row r="13" spans="1:51" x14ac:dyDescent="0.25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1232473.56</v>
      </c>
      <c r="AY13" s="19">
        <v>8252003.4000000004</v>
      </c>
    </row>
    <row r="14" spans="1:51" x14ac:dyDescent="0.25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2581</v>
      </c>
      <c r="AY14" s="19">
        <v>31499.5</v>
      </c>
    </row>
    <row r="15" spans="1:51" x14ac:dyDescent="0.25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 x14ac:dyDescent="0.25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 x14ac:dyDescent="0.25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 x14ac:dyDescent="0.25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 x14ac:dyDescent="0.25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149549.81</v>
      </c>
      <c r="AY19" s="16">
        <f>SUM(AY20:AY24)</f>
        <v>249033.47</v>
      </c>
    </row>
    <row r="20" spans="1:51" x14ac:dyDescent="0.25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149549.81</v>
      </c>
      <c r="AY20" s="19">
        <v>249033.47</v>
      </c>
    </row>
    <row r="21" spans="1:51" x14ac:dyDescent="0.25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0</v>
      </c>
      <c r="AY21" s="19">
        <v>0</v>
      </c>
    </row>
    <row r="22" spans="1:51" x14ac:dyDescent="0.25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0</v>
      </c>
      <c r="AY22" s="19">
        <v>0</v>
      </c>
    </row>
    <row r="23" spans="1:51" x14ac:dyDescent="0.25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0</v>
      </c>
      <c r="AY23" s="19">
        <v>0</v>
      </c>
    </row>
    <row r="24" spans="1:51" x14ac:dyDescent="0.25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0</v>
      </c>
      <c r="AY24" s="19">
        <v>0</v>
      </c>
    </row>
    <row r="25" spans="1:51" x14ac:dyDescent="0.25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 x14ac:dyDescent="0.25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 x14ac:dyDescent="0.25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0</v>
      </c>
      <c r="AY27" s="16">
        <f>SUM(AY28)</f>
        <v>0</v>
      </c>
    </row>
    <row r="28" spans="1:51" x14ac:dyDescent="0.25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0</v>
      </c>
      <c r="AY28" s="19">
        <v>0</v>
      </c>
    </row>
    <row r="29" spans="1:51" x14ac:dyDescent="0.25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 x14ac:dyDescent="0.25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 x14ac:dyDescent="0.25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 x14ac:dyDescent="0.25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 x14ac:dyDescent="0.25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 x14ac:dyDescent="0.25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 x14ac:dyDescent="0.25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0</v>
      </c>
      <c r="AY35" s="14">
        <f>AY36+AY38</f>
        <v>0</v>
      </c>
    </row>
    <row r="36" spans="1:51" x14ac:dyDescent="0.25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0</v>
      </c>
      <c r="AY36" s="16">
        <f>SUM(AY37)</f>
        <v>0</v>
      </c>
    </row>
    <row r="37" spans="1:51" x14ac:dyDescent="0.25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0</v>
      </c>
      <c r="AY37" s="19">
        <v>0</v>
      </c>
    </row>
    <row r="38" spans="1:51" x14ac:dyDescent="0.25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0</v>
      </c>
      <c r="AY38" s="16">
        <f>SUM(AY39)</f>
        <v>0</v>
      </c>
    </row>
    <row r="39" spans="1:51" x14ac:dyDescent="0.25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0</v>
      </c>
      <c r="AY39" s="19">
        <v>0</v>
      </c>
    </row>
    <row r="40" spans="1:51" x14ac:dyDescent="0.25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9145556.9499999993</v>
      </c>
      <c r="AY40" s="14">
        <f>AY41+AY46+AY47+AY62+AY68+AY70</f>
        <v>15740022.460000001</v>
      </c>
    </row>
    <row r="41" spans="1:51" x14ac:dyDescent="0.25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746348.48</v>
      </c>
      <c r="AY41" s="16">
        <f>SUM(AY42:AY45)</f>
        <v>2181117.91</v>
      </c>
    </row>
    <row r="42" spans="1:51" x14ac:dyDescent="0.25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367158.5</v>
      </c>
      <c r="AY42" s="19">
        <v>1317893.48</v>
      </c>
    </row>
    <row r="43" spans="1:51" x14ac:dyDescent="0.25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43426.5</v>
      </c>
      <c r="AY43" s="19">
        <v>145588</v>
      </c>
    </row>
    <row r="44" spans="1:51" x14ac:dyDescent="0.25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335763.48</v>
      </c>
      <c r="AY44" s="19">
        <v>704237.93</v>
      </c>
    </row>
    <row r="45" spans="1:51" x14ac:dyDescent="0.25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0</v>
      </c>
      <c r="AY45" s="19">
        <v>13398.5</v>
      </c>
    </row>
    <row r="46" spans="1:51" x14ac:dyDescent="0.25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 x14ac:dyDescent="0.25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7637825.7700000005</v>
      </c>
      <c r="AY47" s="16">
        <f>SUM(AY48:AY61)</f>
        <v>12290034.700000001</v>
      </c>
    </row>
    <row r="48" spans="1:51" x14ac:dyDescent="0.25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1290837.6000000001</v>
      </c>
      <c r="AY48" s="19">
        <v>1286126.25</v>
      </c>
    </row>
    <row r="49" spans="1:51" x14ac:dyDescent="0.25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53722</v>
      </c>
      <c r="AY49" s="19">
        <v>66156.649999999994</v>
      </c>
    </row>
    <row r="50" spans="1:51" x14ac:dyDescent="0.25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126795.09</v>
      </c>
      <c r="AY50" s="19">
        <v>456395.56</v>
      </c>
    </row>
    <row r="51" spans="1:51" x14ac:dyDescent="0.25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0</v>
      </c>
      <c r="AY51" s="19">
        <v>0</v>
      </c>
    </row>
    <row r="52" spans="1:51" x14ac:dyDescent="0.25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16305.77</v>
      </c>
      <c r="AY52" s="19">
        <v>77034.06</v>
      </c>
    </row>
    <row r="53" spans="1:51" x14ac:dyDescent="0.25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0</v>
      </c>
      <c r="AY53" s="19">
        <v>0</v>
      </c>
    </row>
    <row r="54" spans="1:51" x14ac:dyDescent="0.25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2028.96</v>
      </c>
      <c r="AY54" s="19">
        <v>0</v>
      </c>
    </row>
    <row r="55" spans="1:51" x14ac:dyDescent="0.25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23933.4</v>
      </c>
      <c r="AY55" s="19">
        <v>51194.400000000001</v>
      </c>
    </row>
    <row r="56" spans="1:51" x14ac:dyDescent="0.25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6363.75</v>
      </c>
      <c r="AY56" s="19">
        <v>449631.98</v>
      </c>
    </row>
    <row r="57" spans="1:51" x14ac:dyDescent="0.25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5043661.72</v>
      </c>
      <c r="AY57" s="19">
        <v>7281561.8099999996</v>
      </c>
    </row>
    <row r="58" spans="1:51" x14ac:dyDescent="0.25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289844.95</v>
      </c>
      <c r="AY58" s="19">
        <v>884608.57</v>
      </c>
    </row>
    <row r="59" spans="1:51" x14ac:dyDescent="0.25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23649.9</v>
      </c>
      <c r="AY59" s="19">
        <v>74281.3</v>
      </c>
    </row>
    <row r="60" spans="1:51" x14ac:dyDescent="0.25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676311.89</v>
      </c>
      <c r="AY60" s="19">
        <v>1424521.47</v>
      </c>
    </row>
    <row r="61" spans="1:51" x14ac:dyDescent="0.25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84370.74</v>
      </c>
      <c r="AY61" s="19">
        <v>238522.65</v>
      </c>
    </row>
    <row r="62" spans="1:51" x14ac:dyDescent="0.25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759182.7</v>
      </c>
      <c r="AY62" s="16">
        <f>SUM(AY63:AY67)</f>
        <v>1259489.19</v>
      </c>
    </row>
    <row r="63" spans="1:51" x14ac:dyDescent="0.25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759182.7</v>
      </c>
      <c r="AY63" s="19">
        <v>1259489.19</v>
      </c>
    </row>
    <row r="64" spans="1:51" x14ac:dyDescent="0.25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0</v>
      </c>
      <c r="AY64" s="19">
        <v>0</v>
      </c>
    </row>
    <row r="65" spans="1:51" x14ac:dyDescent="0.25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0</v>
      </c>
      <c r="AY65" s="19">
        <v>0</v>
      </c>
    </row>
    <row r="66" spans="1:51" x14ac:dyDescent="0.25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0</v>
      </c>
      <c r="AY66" s="19">
        <v>0</v>
      </c>
    </row>
    <row r="67" spans="1:51" x14ac:dyDescent="0.25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0</v>
      </c>
      <c r="AY67" s="19">
        <v>0</v>
      </c>
    </row>
    <row r="68" spans="1:51" x14ac:dyDescent="0.25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 x14ac:dyDescent="0.25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 x14ac:dyDescent="0.25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2200</v>
      </c>
      <c r="AY70" s="16">
        <f>SUM(AY71)</f>
        <v>9380.66</v>
      </c>
    </row>
    <row r="71" spans="1:51" x14ac:dyDescent="0.25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2200</v>
      </c>
      <c r="AY71" s="19">
        <v>9380.66</v>
      </c>
    </row>
    <row r="72" spans="1:51" x14ac:dyDescent="0.25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639914.61</v>
      </c>
      <c r="AY72" s="14">
        <f>AY73+AY76+AY77+AY78+AY80</f>
        <v>2725785.75</v>
      </c>
    </row>
    <row r="73" spans="1:51" x14ac:dyDescent="0.25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639914.61</v>
      </c>
      <c r="AY73" s="16">
        <f>SUM(AY74:AY75)</f>
        <v>2725785.75</v>
      </c>
    </row>
    <row r="74" spans="1:51" x14ac:dyDescent="0.25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231068</v>
      </c>
      <c r="AY74" s="19">
        <v>307179.5</v>
      </c>
    </row>
    <row r="75" spans="1:51" x14ac:dyDescent="0.25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408846.61</v>
      </c>
      <c r="AY75" s="19">
        <v>2418606.25</v>
      </c>
    </row>
    <row r="76" spans="1:51" x14ac:dyDescent="0.25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 x14ac:dyDescent="0.25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 x14ac:dyDescent="0.25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0</v>
      </c>
      <c r="AY78" s="16">
        <f>SUM(AY79)</f>
        <v>0</v>
      </c>
    </row>
    <row r="79" spans="1:51" x14ac:dyDescent="0.25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0</v>
      </c>
      <c r="AY79" s="19">
        <v>0</v>
      </c>
    </row>
    <row r="80" spans="1:51" x14ac:dyDescent="0.25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 x14ac:dyDescent="0.25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860818.25</v>
      </c>
      <c r="AY81" s="14">
        <f>AY82+AY83+AY85+AY87+AY89+AY91+AY93+AY94+AY100</f>
        <v>585665.31999999995</v>
      </c>
    </row>
    <row r="82" spans="1:51" x14ac:dyDescent="0.25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 x14ac:dyDescent="0.25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0</v>
      </c>
      <c r="AY83" s="16">
        <f>SUM(AY84)</f>
        <v>0</v>
      </c>
    </row>
    <row r="84" spans="1:51" x14ac:dyDescent="0.25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0</v>
      </c>
      <c r="AY84" s="19">
        <v>0</v>
      </c>
    </row>
    <row r="85" spans="1:51" x14ac:dyDescent="0.25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860818.25</v>
      </c>
      <c r="AY85" s="16">
        <f>SUM(AY86)</f>
        <v>585665.31999999995</v>
      </c>
    </row>
    <row r="86" spans="1:51" x14ac:dyDescent="0.25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860818.25</v>
      </c>
      <c r="AY86" s="19">
        <v>585665.31999999995</v>
      </c>
    </row>
    <row r="87" spans="1:51" x14ac:dyDescent="0.25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0</v>
      </c>
      <c r="AY87" s="16">
        <f>SUM(AY88)</f>
        <v>0</v>
      </c>
    </row>
    <row r="88" spans="1:51" x14ac:dyDescent="0.25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0</v>
      </c>
      <c r="AY88" s="19">
        <v>0</v>
      </c>
    </row>
    <row r="89" spans="1:51" x14ac:dyDescent="0.25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0</v>
      </c>
    </row>
    <row r="90" spans="1:51" x14ac:dyDescent="0.25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0</v>
      </c>
    </row>
    <row r="91" spans="1:51" x14ac:dyDescent="0.25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0</v>
      </c>
      <c r="AY91" s="16">
        <f>SUM(AY92)</f>
        <v>0</v>
      </c>
    </row>
    <row r="92" spans="1:51" x14ac:dyDescent="0.25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0</v>
      </c>
      <c r="AY92" s="19">
        <v>0</v>
      </c>
    </row>
    <row r="93" spans="1:51" x14ac:dyDescent="0.25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 x14ac:dyDescent="0.25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0</v>
      </c>
      <c r="AY94" s="16">
        <f>SUM(AY95:AY99)</f>
        <v>0</v>
      </c>
    </row>
    <row r="95" spans="1:51" x14ac:dyDescent="0.25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0</v>
      </c>
      <c r="AY95" s="19">
        <v>0</v>
      </c>
    </row>
    <row r="96" spans="1:51" x14ac:dyDescent="0.25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 x14ac:dyDescent="0.25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 x14ac:dyDescent="0.25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 x14ac:dyDescent="0.25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 x14ac:dyDescent="0.25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0</v>
      </c>
      <c r="AY100" s="16">
        <f>SUM(AY101)</f>
        <v>0</v>
      </c>
    </row>
    <row r="101" spans="1:51" x14ac:dyDescent="0.25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0</v>
      </c>
      <c r="AY101" s="19">
        <v>0</v>
      </c>
    </row>
    <row r="102" spans="1:51" x14ac:dyDescent="0.25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 x14ac:dyDescent="0.25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 x14ac:dyDescent="0.25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 x14ac:dyDescent="0.25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 x14ac:dyDescent="0.25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 x14ac:dyDescent="0.25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 x14ac:dyDescent="0.25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 x14ac:dyDescent="0.25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 x14ac:dyDescent="0.25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 x14ac:dyDescent="0.25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 x14ac:dyDescent="0.25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 x14ac:dyDescent="0.25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 x14ac:dyDescent="0.25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 x14ac:dyDescent="0.25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 x14ac:dyDescent="0.25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 x14ac:dyDescent="0.2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45592206.200000003</v>
      </c>
      <c r="AY117" s="12">
        <f>AY118+AY149</f>
        <v>108270327.98</v>
      </c>
    </row>
    <row r="118" spans="1:51" x14ac:dyDescent="0.25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45592206.200000003</v>
      </c>
      <c r="AY118" s="14">
        <f>AY119+AY132+AY135+AY140+AY146</f>
        <v>108270327.98</v>
      </c>
    </row>
    <row r="119" spans="1:51" x14ac:dyDescent="0.25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30513916.920000002</v>
      </c>
      <c r="AY119" s="16">
        <f>SUM(AY120:AY131)</f>
        <v>70314672.310000002</v>
      </c>
    </row>
    <row r="120" spans="1:51" x14ac:dyDescent="0.25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30513916.920000002</v>
      </c>
      <c r="AY120" s="19">
        <v>70314672.310000002</v>
      </c>
    </row>
    <row r="121" spans="1:51" x14ac:dyDescent="0.25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0</v>
      </c>
      <c r="AY121" s="19">
        <v>0</v>
      </c>
    </row>
    <row r="122" spans="1:51" x14ac:dyDescent="0.25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0</v>
      </c>
      <c r="AY122" s="19">
        <v>0</v>
      </c>
    </row>
    <row r="123" spans="1:51" x14ac:dyDescent="0.25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0</v>
      </c>
      <c r="AY123" s="19">
        <v>0</v>
      </c>
    </row>
    <row r="124" spans="1:51" x14ac:dyDescent="0.25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0</v>
      </c>
      <c r="AY124" s="19">
        <v>0</v>
      </c>
    </row>
    <row r="125" spans="1:51" x14ac:dyDescent="0.25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0</v>
      </c>
      <c r="AY125" s="19">
        <v>0</v>
      </c>
    </row>
    <row r="126" spans="1:51" x14ac:dyDescent="0.25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 x14ac:dyDescent="0.25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 x14ac:dyDescent="0.25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0</v>
      </c>
      <c r="AY128" s="19">
        <v>0</v>
      </c>
    </row>
    <row r="129" spans="1:51" x14ac:dyDescent="0.25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0</v>
      </c>
      <c r="AY129" s="19">
        <v>0</v>
      </c>
    </row>
    <row r="130" spans="1:51" x14ac:dyDescent="0.25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0</v>
      </c>
      <c r="AY130" s="19">
        <v>0</v>
      </c>
    </row>
    <row r="131" spans="1:51" x14ac:dyDescent="0.25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0</v>
      </c>
      <c r="AY131" s="19">
        <v>0</v>
      </c>
    </row>
    <row r="132" spans="1:51" x14ac:dyDescent="0.25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11078289.280000001</v>
      </c>
      <c r="AY132" s="16">
        <f>SUM(AY133:AY134)</f>
        <v>33606045.670000002</v>
      </c>
    </row>
    <row r="133" spans="1:51" x14ac:dyDescent="0.25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2821425.92</v>
      </c>
      <c r="AY133" s="19">
        <v>7195531.5999999996</v>
      </c>
    </row>
    <row r="134" spans="1:51" x14ac:dyDescent="0.25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8256863.3600000003</v>
      </c>
      <c r="AY134" s="19">
        <v>26410514.07</v>
      </c>
    </row>
    <row r="135" spans="1:51" x14ac:dyDescent="0.25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4000000</v>
      </c>
      <c r="AY135" s="16">
        <f>SUM(AY136:AY139)</f>
        <v>4349610</v>
      </c>
    </row>
    <row r="136" spans="1:51" x14ac:dyDescent="0.25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 x14ac:dyDescent="0.25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 x14ac:dyDescent="0.25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 x14ac:dyDescent="0.25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4000000</v>
      </c>
      <c r="AY139" s="19">
        <v>4349610</v>
      </c>
    </row>
    <row r="140" spans="1:51" x14ac:dyDescent="0.25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0</v>
      </c>
      <c r="AY140" s="16">
        <f>SUM(AY141:AY145)</f>
        <v>0</v>
      </c>
    </row>
    <row r="141" spans="1:51" x14ac:dyDescent="0.25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0</v>
      </c>
      <c r="AY141" s="19">
        <v>0</v>
      </c>
    </row>
    <row r="142" spans="1:51" x14ac:dyDescent="0.25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0</v>
      </c>
      <c r="AY142" s="19">
        <v>0</v>
      </c>
    </row>
    <row r="143" spans="1:51" x14ac:dyDescent="0.25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0</v>
      </c>
      <c r="AY143" s="19">
        <v>0</v>
      </c>
    </row>
    <row r="144" spans="1:51" x14ac:dyDescent="0.25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 x14ac:dyDescent="0.25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0</v>
      </c>
      <c r="AY145" s="19">
        <v>0</v>
      </c>
    </row>
    <row r="146" spans="1:51" x14ac:dyDescent="0.25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 x14ac:dyDescent="0.25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 x14ac:dyDescent="0.25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 x14ac:dyDescent="0.25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0</v>
      </c>
      <c r="AY149" s="14">
        <f>AY150+AY152+AY153+AY155+AY156+AY158+AY159</f>
        <v>0</v>
      </c>
    </row>
    <row r="150" spans="1:51" x14ac:dyDescent="0.25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0</v>
      </c>
    </row>
    <row r="151" spans="1:51" x14ac:dyDescent="0.25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0</v>
      </c>
    </row>
    <row r="152" spans="1:51" x14ac:dyDescent="0.25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 x14ac:dyDescent="0.25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0</v>
      </c>
      <c r="AY153" s="16">
        <f>SUM(AY154)</f>
        <v>0</v>
      </c>
    </row>
    <row r="154" spans="1:51" x14ac:dyDescent="0.25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0</v>
      </c>
      <c r="AY154" s="19">
        <v>0</v>
      </c>
    </row>
    <row r="155" spans="1:51" x14ac:dyDescent="0.25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 x14ac:dyDescent="0.25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 x14ac:dyDescent="0.25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 x14ac:dyDescent="0.25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 x14ac:dyDescent="0.25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 x14ac:dyDescent="0.25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 x14ac:dyDescent="0.25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0</v>
      </c>
      <c r="AY161" s="12">
        <f>AY162+AY165+AY171+AY173+AY175</f>
        <v>0</v>
      </c>
    </row>
    <row r="162" spans="1:52" x14ac:dyDescent="0.25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0</v>
      </c>
      <c r="AY162" s="14">
        <f>SUM(AY163:AY164)</f>
        <v>0</v>
      </c>
    </row>
    <row r="163" spans="1:52" x14ac:dyDescent="0.25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 x14ac:dyDescent="0.25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0</v>
      </c>
      <c r="AY164" s="16">
        <v>0</v>
      </c>
      <c r="AZ164" s="24"/>
    </row>
    <row r="165" spans="1:52" x14ac:dyDescent="0.25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 x14ac:dyDescent="0.25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 x14ac:dyDescent="0.25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 x14ac:dyDescent="0.25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 x14ac:dyDescent="0.25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 x14ac:dyDescent="0.25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 x14ac:dyDescent="0.25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 x14ac:dyDescent="0.25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 x14ac:dyDescent="0.25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 x14ac:dyDescent="0.25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 x14ac:dyDescent="0.25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0</v>
      </c>
      <c r="AZ175" s="24"/>
    </row>
    <row r="176" spans="1:52" x14ac:dyDescent="0.25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 x14ac:dyDescent="0.25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 x14ac:dyDescent="0.25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 x14ac:dyDescent="0.25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 x14ac:dyDescent="0.25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 x14ac:dyDescent="0.25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 x14ac:dyDescent="0.25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 x14ac:dyDescent="0.25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0</v>
      </c>
      <c r="AZ183" s="24"/>
    </row>
    <row r="184" spans="1:52" ht="15.75" x14ac:dyDescent="0.25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61665134.920000002</v>
      </c>
      <c r="AY184" s="26">
        <f>AY7+AY117+AY161</f>
        <v>141322927.48000002</v>
      </c>
    </row>
    <row r="185" spans="1:52" ht="18.75" x14ac:dyDescent="0.25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 x14ac:dyDescent="0.25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34412591.729999997</v>
      </c>
      <c r="AY186" s="12">
        <f>AY187+AY222+AY287</f>
        <v>99858088.530000001</v>
      </c>
    </row>
    <row r="187" spans="1:52" x14ac:dyDescent="0.25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15909279.83</v>
      </c>
      <c r="AY187" s="14">
        <f>AY188+AY193+AY198+AY207+AY212+AY219</f>
        <v>47897759.219999999</v>
      </c>
    </row>
    <row r="188" spans="1:52" x14ac:dyDescent="0.25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10010293.439999999</v>
      </c>
      <c r="AY188" s="16">
        <f>SUM(AY189:AY192)</f>
        <v>28384276.23</v>
      </c>
    </row>
    <row r="189" spans="1:52" x14ac:dyDescent="0.25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587895.67000000004</v>
      </c>
      <c r="AY189" s="19">
        <v>1685566.8</v>
      </c>
    </row>
    <row r="190" spans="1:52" x14ac:dyDescent="0.25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 x14ac:dyDescent="0.25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9422397.7699999996</v>
      </c>
      <c r="AY191" s="19">
        <v>26698709.43</v>
      </c>
    </row>
    <row r="192" spans="1:52" x14ac:dyDescent="0.25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 x14ac:dyDescent="0.25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4275999.54</v>
      </c>
      <c r="AY193" s="16">
        <f>SUM(AY194:AY197)</f>
        <v>9636687.1699999999</v>
      </c>
    </row>
    <row r="194" spans="1:51" x14ac:dyDescent="0.25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0</v>
      </c>
      <c r="AY194" s="19">
        <v>0</v>
      </c>
    </row>
    <row r="195" spans="1:51" x14ac:dyDescent="0.25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4275999.54</v>
      </c>
      <c r="AY195" s="19">
        <v>9636687.1699999999</v>
      </c>
    </row>
    <row r="196" spans="1:51" x14ac:dyDescent="0.25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 x14ac:dyDescent="0.25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 x14ac:dyDescent="0.25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1389478.35</v>
      </c>
      <c r="AY198" s="16">
        <f>SUM(AY199:AY206)</f>
        <v>8747963.2000000011</v>
      </c>
    </row>
    <row r="199" spans="1:51" x14ac:dyDescent="0.25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794866.86</v>
      </c>
      <c r="AY199" s="19">
        <v>1667707.6</v>
      </c>
    </row>
    <row r="200" spans="1:51" x14ac:dyDescent="0.25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31565.46</v>
      </c>
      <c r="AY200" s="19">
        <v>6352908.2999999998</v>
      </c>
    </row>
    <row r="201" spans="1:51" x14ac:dyDescent="0.25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563046.03</v>
      </c>
      <c r="AY201" s="19">
        <v>727347.3</v>
      </c>
    </row>
    <row r="202" spans="1:51" x14ac:dyDescent="0.25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0</v>
      </c>
      <c r="AY202" s="19">
        <v>0</v>
      </c>
    </row>
    <row r="203" spans="1:51" x14ac:dyDescent="0.25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 x14ac:dyDescent="0.25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 x14ac:dyDescent="0.25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 x14ac:dyDescent="0.25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 x14ac:dyDescent="0.25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0</v>
      </c>
      <c r="AY207" s="16">
        <f>SUM(AY208:AY211)</f>
        <v>0</v>
      </c>
    </row>
    <row r="208" spans="1:51" x14ac:dyDescent="0.25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0</v>
      </c>
      <c r="AY208" s="19">
        <v>0</v>
      </c>
    </row>
    <row r="209" spans="1:51" x14ac:dyDescent="0.25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0</v>
      </c>
      <c r="AY209" s="19">
        <v>0</v>
      </c>
    </row>
    <row r="210" spans="1:51" x14ac:dyDescent="0.25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0</v>
      </c>
      <c r="AY210" s="19">
        <v>0</v>
      </c>
    </row>
    <row r="211" spans="1:51" x14ac:dyDescent="0.25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0</v>
      </c>
      <c r="AY211" s="19">
        <v>0</v>
      </c>
    </row>
    <row r="212" spans="1:51" x14ac:dyDescent="0.25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88120.85</v>
      </c>
      <c r="AY212" s="16">
        <f>SUM(AY213:AY218)</f>
        <v>106366.41</v>
      </c>
    </row>
    <row r="213" spans="1:51" x14ac:dyDescent="0.25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 x14ac:dyDescent="0.25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45499.77</v>
      </c>
      <c r="AY214" s="19">
        <v>74154.61</v>
      </c>
    </row>
    <row r="215" spans="1:51" x14ac:dyDescent="0.25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0</v>
      </c>
      <c r="AY215" s="19">
        <v>0</v>
      </c>
    </row>
    <row r="216" spans="1:51" x14ac:dyDescent="0.25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0</v>
      </c>
      <c r="AY216" s="19">
        <v>0</v>
      </c>
    </row>
    <row r="217" spans="1:51" x14ac:dyDescent="0.25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0</v>
      </c>
      <c r="AY217" s="19">
        <v>0</v>
      </c>
    </row>
    <row r="218" spans="1:51" x14ac:dyDescent="0.25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42621.08</v>
      </c>
      <c r="AY218" s="19">
        <v>32211.8</v>
      </c>
    </row>
    <row r="219" spans="1:51" x14ac:dyDescent="0.25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145387.65</v>
      </c>
      <c r="AY219" s="16">
        <v>1022466.21</v>
      </c>
    </row>
    <row r="220" spans="1:51" x14ac:dyDescent="0.25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145387.65</v>
      </c>
      <c r="AY220" s="19">
        <v>1022466.21</v>
      </c>
    </row>
    <row r="221" spans="1:51" x14ac:dyDescent="0.25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 x14ac:dyDescent="0.25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7274619.6799999997</v>
      </c>
      <c r="AY222" s="14">
        <f>AY223+AY232+AY236+AY246+AY256+AY264+AY267+AY273+AY277</f>
        <v>17413104.890000001</v>
      </c>
    </row>
    <row r="223" spans="1:51" x14ac:dyDescent="0.25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936304.59</v>
      </c>
      <c r="AY223" s="16">
        <f>SUM(AY224:AY231)</f>
        <v>2219049.2199999997</v>
      </c>
    </row>
    <row r="224" spans="1:51" x14ac:dyDescent="0.25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340994.57</v>
      </c>
      <c r="AY224" s="19">
        <v>493975.87</v>
      </c>
    </row>
    <row r="225" spans="1:51" x14ac:dyDescent="0.25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998.01</v>
      </c>
      <c r="AY225" s="19">
        <v>6570</v>
      </c>
    </row>
    <row r="226" spans="1:51" x14ac:dyDescent="0.25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0</v>
      </c>
      <c r="AY226" s="19">
        <v>0</v>
      </c>
    </row>
    <row r="227" spans="1:51" x14ac:dyDescent="0.25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35545.85</v>
      </c>
      <c r="AY227" s="19">
        <v>156051.67000000001</v>
      </c>
    </row>
    <row r="228" spans="1:51" x14ac:dyDescent="0.25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59833.27</v>
      </c>
      <c r="AY228" s="19">
        <v>167117.75</v>
      </c>
    </row>
    <row r="229" spans="1:51" x14ac:dyDescent="0.25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315793.28999999998</v>
      </c>
      <c r="AY229" s="19">
        <v>946474.32</v>
      </c>
    </row>
    <row r="230" spans="1:51" x14ac:dyDescent="0.25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0</v>
      </c>
      <c r="AY230" s="19">
        <v>6924.36</v>
      </c>
    </row>
    <row r="231" spans="1:51" x14ac:dyDescent="0.25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183139.6</v>
      </c>
      <c r="AY231" s="19">
        <v>441935.25</v>
      </c>
    </row>
    <row r="232" spans="1:51" x14ac:dyDescent="0.25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68816.34</v>
      </c>
      <c r="AY232" s="16">
        <f>SUM(AY233:AY235)</f>
        <v>132299.26</v>
      </c>
    </row>
    <row r="233" spans="1:51" x14ac:dyDescent="0.25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60511.35</v>
      </c>
      <c r="AY233" s="19">
        <v>108880.08</v>
      </c>
    </row>
    <row r="234" spans="1:51" x14ac:dyDescent="0.25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8304.99</v>
      </c>
      <c r="AY234" s="19">
        <v>23419.18</v>
      </c>
    </row>
    <row r="235" spans="1:51" x14ac:dyDescent="0.25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0</v>
      </c>
      <c r="AY235" s="19">
        <v>0</v>
      </c>
    </row>
    <row r="236" spans="1:51" x14ac:dyDescent="0.25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0</v>
      </c>
      <c r="AY236" s="16">
        <f>SUM(AY237:AY245)</f>
        <v>0</v>
      </c>
    </row>
    <row r="237" spans="1:51" x14ac:dyDescent="0.25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0</v>
      </c>
      <c r="AY237" s="19">
        <v>0</v>
      </c>
    </row>
    <row r="238" spans="1:51" x14ac:dyDescent="0.25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 x14ac:dyDescent="0.25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 x14ac:dyDescent="0.25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 x14ac:dyDescent="0.25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 x14ac:dyDescent="0.25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 x14ac:dyDescent="0.25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 x14ac:dyDescent="0.25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 x14ac:dyDescent="0.25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 x14ac:dyDescent="0.25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2761630.5700000003</v>
      </c>
      <c r="AY246" s="16">
        <f>SUM(AY247:AY255)</f>
        <v>3186796.6500000004</v>
      </c>
    </row>
    <row r="247" spans="1:51" x14ac:dyDescent="0.25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538797.54</v>
      </c>
      <c r="AY247" s="19">
        <v>755837.23</v>
      </c>
    </row>
    <row r="248" spans="1:51" x14ac:dyDescent="0.25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385851.15</v>
      </c>
      <c r="AY248" s="19">
        <v>740837.21</v>
      </c>
    </row>
    <row r="249" spans="1:51" x14ac:dyDescent="0.25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40445.870000000003</v>
      </c>
      <c r="AY249" s="19">
        <v>84427.6</v>
      </c>
    </row>
    <row r="250" spans="1:51" x14ac:dyDescent="0.25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17755.3</v>
      </c>
      <c r="AY250" s="19">
        <v>34405.17</v>
      </c>
    </row>
    <row r="251" spans="1:51" x14ac:dyDescent="0.25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5330.34</v>
      </c>
      <c r="AY251" s="19">
        <v>250</v>
      </c>
    </row>
    <row r="252" spans="1:51" x14ac:dyDescent="0.25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469654.45</v>
      </c>
      <c r="AY252" s="19">
        <v>702983</v>
      </c>
    </row>
    <row r="253" spans="1:51" x14ac:dyDescent="0.25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484403.37</v>
      </c>
      <c r="AY253" s="19">
        <v>58034.89</v>
      </c>
    </row>
    <row r="254" spans="1:51" x14ac:dyDescent="0.25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80012.240000000005</v>
      </c>
      <c r="AY254" s="19">
        <v>9997.6</v>
      </c>
    </row>
    <row r="255" spans="1:51" x14ac:dyDescent="0.25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739380.31</v>
      </c>
      <c r="AY255" s="19">
        <v>800023.95</v>
      </c>
    </row>
    <row r="256" spans="1:51" x14ac:dyDescent="0.25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747497.71</v>
      </c>
      <c r="AY256" s="16">
        <f>SUM(AY257:AY263)</f>
        <v>1914920.8100000003</v>
      </c>
    </row>
    <row r="257" spans="1:51" x14ac:dyDescent="0.25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59091.87</v>
      </c>
      <c r="AY257" s="19">
        <v>809899.56</v>
      </c>
    </row>
    <row r="258" spans="1:51" x14ac:dyDescent="0.25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187260</v>
      </c>
      <c r="AY258" s="19">
        <v>42888.160000000003</v>
      </c>
    </row>
    <row r="259" spans="1:51" x14ac:dyDescent="0.25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335520.18</v>
      </c>
      <c r="AY259" s="19">
        <v>979707.52</v>
      </c>
    </row>
    <row r="260" spans="1:51" x14ac:dyDescent="0.25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159096.59</v>
      </c>
      <c r="AY260" s="19">
        <v>74305.05</v>
      </c>
    </row>
    <row r="261" spans="1:51" x14ac:dyDescent="0.25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0</v>
      </c>
      <c r="AY261" s="19">
        <v>0</v>
      </c>
    </row>
    <row r="262" spans="1:51" x14ac:dyDescent="0.25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6529.07</v>
      </c>
      <c r="AY262" s="19">
        <v>8120.52</v>
      </c>
    </row>
    <row r="263" spans="1:51" x14ac:dyDescent="0.25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0</v>
      </c>
      <c r="AY263" s="19">
        <v>0</v>
      </c>
    </row>
    <row r="264" spans="1:51" x14ac:dyDescent="0.25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1763136.12</v>
      </c>
      <c r="AY264" s="16">
        <f>SUM(AY265:AY266)</f>
        <v>7882546.5999999996</v>
      </c>
    </row>
    <row r="265" spans="1:51" x14ac:dyDescent="0.25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1763136.12</v>
      </c>
      <c r="AY265" s="19">
        <v>7882546.5999999996</v>
      </c>
    </row>
    <row r="266" spans="1:51" x14ac:dyDescent="0.25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 x14ac:dyDescent="0.25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257038.56</v>
      </c>
      <c r="AY267" s="16">
        <f>SUM(AY268:AY272)</f>
        <v>311638.14999999997</v>
      </c>
    </row>
    <row r="268" spans="1:51" x14ac:dyDescent="0.25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233671.47</v>
      </c>
      <c r="AY268" s="19">
        <v>223592.2</v>
      </c>
    </row>
    <row r="269" spans="1:51" x14ac:dyDescent="0.25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15602.9</v>
      </c>
      <c r="AY269" s="19">
        <v>59115.78</v>
      </c>
    </row>
    <row r="270" spans="1:51" x14ac:dyDescent="0.25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7764.19</v>
      </c>
      <c r="AY270" s="19">
        <v>23499.67</v>
      </c>
    </row>
    <row r="271" spans="1:51" x14ac:dyDescent="0.25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0</v>
      </c>
      <c r="AY271" s="19">
        <v>5430.5</v>
      </c>
    </row>
    <row r="272" spans="1:51" x14ac:dyDescent="0.25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0</v>
      </c>
      <c r="AY272" s="19">
        <v>0</v>
      </c>
    </row>
    <row r="273" spans="1:51" x14ac:dyDescent="0.25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0</v>
      </c>
      <c r="AY273" s="16">
        <f>SUM(AY274:AY276)</f>
        <v>0</v>
      </c>
    </row>
    <row r="274" spans="1:51" x14ac:dyDescent="0.25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0</v>
      </c>
    </row>
    <row r="275" spans="1:51" x14ac:dyDescent="0.25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0</v>
      </c>
      <c r="AY275" s="19">
        <v>0</v>
      </c>
    </row>
    <row r="276" spans="1:51" x14ac:dyDescent="0.25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0</v>
      </c>
      <c r="AY276" s="19">
        <v>0</v>
      </c>
    </row>
    <row r="277" spans="1:51" x14ac:dyDescent="0.25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740195.79</v>
      </c>
      <c r="AY277" s="16">
        <f>SUM(AY278:AY286)</f>
        <v>1765854.2</v>
      </c>
    </row>
    <row r="278" spans="1:51" x14ac:dyDescent="0.25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157309.9</v>
      </c>
      <c r="AY278" s="19">
        <v>152420.75</v>
      </c>
    </row>
    <row r="279" spans="1:51" x14ac:dyDescent="0.25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13857.44</v>
      </c>
      <c r="AY279" s="19">
        <v>15559.52</v>
      </c>
    </row>
    <row r="280" spans="1:51" x14ac:dyDescent="0.25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18903.8</v>
      </c>
      <c r="AY280" s="19">
        <v>12212</v>
      </c>
    </row>
    <row r="281" spans="1:51" x14ac:dyDescent="0.25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101409.53</v>
      </c>
      <c r="AY281" s="19">
        <v>32573.45</v>
      </c>
    </row>
    <row r="282" spans="1:51" x14ac:dyDescent="0.25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0</v>
      </c>
      <c r="AY282" s="19">
        <v>0</v>
      </c>
    </row>
    <row r="283" spans="1:51" x14ac:dyDescent="0.25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442280.62</v>
      </c>
      <c r="AY283" s="19">
        <v>915011.01</v>
      </c>
    </row>
    <row r="284" spans="1:51" x14ac:dyDescent="0.25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0</v>
      </c>
      <c r="AY284" s="19">
        <v>0</v>
      </c>
    </row>
    <row r="285" spans="1:51" x14ac:dyDescent="0.25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6434.5</v>
      </c>
      <c r="AY285" s="19">
        <v>637902.47</v>
      </c>
    </row>
    <row r="286" spans="1:51" x14ac:dyDescent="0.25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0</v>
      </c>
      <c r="AY286" s="19">
        <v>175</v>
      </c>
    </row>
    <row r="287" spans="1:51" x14ac:dyDescent="0.25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11228692.219999999</v>
      </c>
      <c r="AY287" s="14">
        <f>AY288+AY298+AY308+AY318+AY328+AY338+AY346+AY356+AY362</f>
        <v>34547224.420000002</v>
      </c>
    </row>
    <row r="288" spans="1:51" x14ac:dyDescent="0.25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5419598.8600000003</v>
      </c>
      <c r="AY288" s="16">
        <v>16627109.289999999</v>
      </c>
    </row>
    <row r="289" spans="1:51" x14ac:dyDescent="0.25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5323735</v>
      </c>
      <c r="AY289" s="19">
        <v>16340246.76</v>
      </c>
    </row>
    <row r="290" spans="1:51" x14ac:dyDescent="0.25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2943.17</v>
      </c>
      <c r="AY290" s="19">
        <v>3087</v>
      </c>
    </row>
    <row r="291" spans="1:51" x14ac:dyDescent="0.25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0</v>
      </c>
      <c r="AY291" s="19">
        <v>0</v>
      </c>
    </row>
    <row r="292" spans="1:51" x14ac:dyDescent="0.25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51023.28</v>
      </c>
      <c r="AY292" s="19">
        <v>132073.21</v>
      </c>
    </row>
    <row r="293" spans="1:51" x14ac:dyDescent="0.25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0</v>
      </c>
      <c r="AY293" s="19">
        <v>100</v>
      </c>
    </row>
    <row r="294" spans="1:51" x14ac:dyDescent="0.25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40492.400000000001</v>
      </c>
      <c r="AY294" s="19">
        <v>126080.4</v>
      </c>
    </row>
    <row r="295" spans="1:51" x14ac:dyDescent="0.25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1318.01</v>
      </c>
      <c r="AY295" s="19">
        <v>25494.92</v>
      </c>
    </row>
    <row r="296" spans="1:51" x14ac:dyDescent="0.25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87</v>
      </c>
      <c r="AY296" s="19">
        <v>27</v>
      </c>
    </row>
    <row r="297" spans="1:51" x14ac:dyDescent="0.25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 x14ac:dyDescent="0.25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298926.96999999997</v>
      </c>
      <c r="AY298" s="16">
        <f>SUM(AY299:AY307)</f>
        <v>1998490.26</v>
      </c>
    </row>
    <row r="299" spans="1:51" x14ac:dyDescent="0.25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0</v>
      </c>
      <c r="AY299" s="19">
        <v>34500</v>
      </c>
    </row>
    <row r="300" spans="1:51" x14ac:dyDescent="0.25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22290</v>
      </c>
      <c r="AY300" s="19">
        <v>115950.02</v>
      </c>
    </row>
    <row r="301" spans="1:51" x14ac:dyDescent="0.25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0</v>
      </c>
      <c r="AY301" s="19">
        <v>36079.72</v>
      </c>
    </row>
    <row r="302" spans="1:51" x14ac:dyDescent="0.25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0</v>
      </c>
      <c r="AY302" s="19">
        <v>0</v>
      </c>
    </row>
    <row r="303" spans="1:51" x14ac:dyDescent="0.25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16008</v>
      </c>
      <c r="AY303" s="19">
        <v>366325.6</v>
      </c>
    </row>
    <row r="304" spans="1:51" x14ac:dyDescent="0.25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154551</v>
      </c>
      <c r="AY304" s="19">
        <v>955558.87</v>
      </c>
    </row>
    <row r="305" spans="1:51" x14ac:dyDescent="0.25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0</v>
      </c>
      <c r="AY305" s="19">
        <v>0</v>
      </c>
    </row>
    <row r="306" spans="1:51" x14ac:dyDescent="0.25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 x14ac:dyDescent="0.25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106077.97</v>
      </c>
      <c r="AY307" s="19">
        <v>490076.05</v>
      </c>
    </row>
    <row r="308" spans="1:51" x14ac:dyDescent="0.25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104771.2</v>
      </c>
      <c r="AY308" s="16">
        <f>SUM(AY309:AY317)</f>
        <v>427777.49</v>
      </c>
    </row>
    <row r="309" spans="1:51" x14ac:dyDescent="0.25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0</v>
      </c>
      <c r="AY309" s="19">
        <v>0</v>
      </c>
    </row>
    <row r="310" spans="1:51" x14ac:dyDescent="0.25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0</v>
      </c>
      <c r="AY310" s="19">
        <v>0</v>
      </c>
    </row>
    <row r="311" spans="1:51" x14ac:dyDescent="0.25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6171.2</v>
      </c>
      <c r="AY311" s="19">
        <v>0</v>
      </c>
    </row>
    <row r="312" spans="1:51" x14ac:dyDescent="0.25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98600</v>
      </c>
      <c r="AY312" s="19">
        <v>299822.40000000002</v>
      </c>
    </row>
    <row r="313" spans="1:51" x14ac:dyDescent="0.25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 x14ac:dyDescent="0.25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0</v>
      </c>
      <c r="AY314" s="19">
        <v>0</v>
      </c>
    </row>
    <row r="315" spans="1:51" x14ac:dyDescent="0.25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0</v>
      </c>
      <c r="AY315" s="19">
        <v>0</v>
      </c>
    </row>
    <row r="316" spans="1:51" x14ac:dyDescent="0.25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0</v>
      </c>
    </row>
    <row r="317" spans="1:51" x14ac:dyDescent="0.25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0</v>
      </c>
      <c r="AY317" s="19">
        <v>127955.09</v>
      </c>
    </row>
    <row r="318" spans="1:51" x14ac:dyDescent="0.25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52747.88</v>
      </c>
      <c r="AY318" s="16">
        <f>SUM(AY319:AY327)</f>
        <v>482726.64</v>
      </c>
    </row>
    <row r="319" spans="1:51" x14ac:dyDescent="0.25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7817.24</v>
      </c>
      <c r="AY319" s="19">
        <v>21472.68</v>
      </c>
    </row>
    <row r="320" spans="1:51" x14ac:dyDescent="0.25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0</v>
      </c>
      <c r="AY320" s="19">
        <v>0</v>
      </c>
    </row>
    <row r="321" spans="1:51" x14ac:dyDescent="0.25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0</v>
      </c>
      <c r="AY321" s="19">
        <v>0</v>
      </c>
    </row>
    <row r="322" spans="1:51" x14ac:dyDescent="0.25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0</v>
      </c>
      <c r="AY322" s="19">
        <v>0</v>
      </c>
    </row>
    <row r="323" spans="1:51" x14ac:dyDescent="0.25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44930.64</v>
      </c>
      <c r="AY323" s="19">
        <v>453980.96</v>
      </c>
    </row>
    <row r="324" spans="1:51" x14ac:dyDescent="0.25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 x14ac:dyDescent="0.25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0</v>
      </c>
      <c r="AY325" s="19">
        <v>7273</v>
      </c>
    </row>
    <row r="326" spans="1:51" x14ac:dyDescent="0.25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 x14ac:dyDescent="0.25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 x14ac:dyDescent="0.25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1946863.0899999999</v>
      </c>
      <c r="AY328" s="16">
        <f>SUM(AY329:AY337)</f>
        <v>2197507.8200000003</v>
      </c>
    </row>
    <row r="329" spans="1:51" x14ac:dyDescent="0.25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1500947.46</v>
      </c>
      <c r="AY329" s="19">
        <v>1193610.05</v>
      </c>
    </row>
    <row r="330" spans="1:51" x14ac:dyDescent="0.25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0</v>
      </c>
      <c r="AY330" s="19">
        <v>13963.27</v>
      </c>
    </row>
    <row r="331" spans="1:51" x14ac:dyDescent="0.25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11600</v>
      </c>
      <c r="AY331" s="19">
        <v>32429.8</v>
      </c>
    </row>
    <row r="332" spans="1:51" x14ac:dyDescent="0.25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0</v>
      </c>
      <c r="AY332" s="19">
        <v>10878.06</v>
      </c>
    </row>
    <row r="333" spans="1:51" x14ac:dyDescent="0.25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220335.63</v>
      </c>
      <c r="AY333" s="19">
        <v>430810.27</v>
      </c>
    </row>
    <row r="334" spans="1:51" x14ac:dyDescent="0.25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0</v>
      </c>
      <c r="AY334" s="19">
        <v>0</v>
      </c>
    </row>
    <row r="335" spans="1:51" x14ac:dyDescent="0.25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27376</v>
      </c>
      <c r="AY335" s="19">
        <v>266000.37</v>
      </c>
    </row>
    <row r="336" spans="1:51" x14ac:dyDescent="0.25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0</v>
      </c>
      <c r="AY336" s="19">
        <v>0</v>
      </c>
    </row>
    <row r="337" spans="1:51" x14ac:dyDescent="0.25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186604</v>
      </c>
      <c r="AY337" s="19">
        <v>249816</v>
      </c>
    </row>
    <row r="338" spans="1:51" x14ac:dyDescent="0.25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59044</v>
      </c>
      <c r="AY338" s="16">
        <f>SUM(AY339:AY345)</f>
        <v>191322</v>
      </c>
    </row>
    <row r="339" spans="1:51" x14ac:dyDescent="0.25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59044</v>
      </c>
      <c r="AY339" s="19">
        <v>191322</v>
      </c>
    </row>
    <row r="340" spans="1:51" x14ac:dyDescent="0.25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 x14ac:dyDescent="0.25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0</v>
      </c>
      <c r="AY341" s="19">
        <v>0</v>
      </c>
    </row>
    <row r="342" spans="1:51" x14ac:dyDescent="0.25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0</v>
      </c>
      <c r="AY342" s="19">
        <v>0</v>
      </c>
    </row>
    <row r="343" spans="1:51" x14ac:dyDescent="0.25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0</v>
      </c>
      <c r="AY343" s="19">
        <v>0</v>
      </c>
    </row>
    <row r="344" spans="1:51" x14ac:dyDescent="0.25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0</v>
      </c>
      <c r="AY344" s="19">
        <v>0</v>
      </c>
    </row>
    <row r="345" spans="1:51" x14ac:dyDescent="0.25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0</v>
      </c>
      <c r="AY345" s="19">
        <v>0</v>
      </c>
    </row>
    <row r="346" spans="1:51" x14ac:dyDescent="0.25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310499.13</v>
      </c>
      <c r="AY346" s="16">
        <f>SUM(AY347:AY355)</f>
        <v>608340.88</v>
      </c>
    </row>
    <row r="347" spans="1:51" x14ac:dyDescent="0.25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0</v>
      </c>
      <c r="AY347" s="19">
        <v>7153.69</v>
      </c>
    </row>
    <row r="348" spans="1:51" x14ac:dyDescent="0.25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0</v>
      </c>
      <c r="AY348" s="19">
        <v>4051.8</v>
      </c>
    </row>
    <row r="349" spans="1:51" x14ac:dyDescent="0.25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 x14ac:dyDescent="0.25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29469.63</v>
      </c>
      <c r="AY350" s="19">
        <v>0</v>
      </c>
    </row>
    <row r="351" spans="1:51" x14ac:dyDescent="0.25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279512.5</v>
      </c>
      <c r="AY351" s="19">
        <v>516844.85</v>
      </c>
    </row>
    <row r="352" spans="1:51" x14ac:dyDescent="0.25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0</v>
      </c>
      <c r="AY352" s="19">
        <v>0</v>
      </c>
    </row>
    <row r="353" spans="1:51" x14ac:dyDescent="0.25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 x14ac:dyDescent="0.25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 x14ac:dyDescent="0.25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1517</v>
      </c>
      <c r="AY355" s="19">
        <v>80290.539999999994</v>
      </c>
    </row>
    <row r="356" spans="1:51" x14ac:dyDescent="0.25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1053405</v>
      </c>
      <c r="AY356" s="16">
        <f>SUM(AY357:AY361)</f>
        <v>6475055.9299999997</v>
      </c>
    </row>
    <row r="357" spans="1:51" x14ac:dyDescent="0.25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0</v>
      </c>
      <c r="AY357" s="19">
        <v>0</v>
      </c>
    </row>
    <row r="358" spans="1:51" x14ac:dyDescent="0.25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1053405</v>
      </c>
      <c r="AY358" s="19">
        <v>6475055.9299999997</v>
      </c>
    </row>
    <row r="359" spans="1:51" x14ac:dyDescent="0.25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0</v>
      </c>
      <c r="AY359" s="19">
        <v>0</v>
      </c>
    </row>
    <row r="360" spans="1:51" x14ac:dyDescent="0.25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0</v>
      </c>
      <c r="AY360" s="19">
        <v>0</v>
      </c>
    </row>
    <row r="361" spans="1:51" x14ac:dyDescent="0.25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 x14ac:dyDescent="0.25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1982836.0900000003</v>
      </c>
      <c r="AY362" s="16">
        <f>SUM(AY363:AY371)</f>
        <v>5538894.1099999994</v>
      </c>
    </row>
    <row r="363" spans="1:51" x14ac:dyDescent="0.25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0</v>
      </c>
      <c r="AY363" s="19">
        <v>0</v>
      </c>
    </row>
    <row r="364" spans="1:51" x14ac:dyDescent="0.25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1178085.6100000001</v>
      </c>
      <c r="AY364" s="19">
        <v>136707.99</v>
      </c>
    </row>
    <row r="365" spans="1:51" x14ac:dyDescent="0.25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 x14ac:dyDescent="0.25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275025.13</v>
      </c>
      <c r="AY366" s="19">
        <v>1544406</v>
      </c>
    </row>
    <row r="367" spans="1:51" x14ac:dyDescent="0.25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130020.75</v>
      </c>
      <c r="AY367" s="19">
        <v>0</v>
      </c>
    </row>
    <row r="368" spans="1:51" x14ac:dyDescent="0.25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45292.2</v>
      </c>
      <c r="AY368" s="19">
        <v>40441.949999999997</v>
      </c>
    </row>
    <row r="369" spans="1:51" x14ac:dyDescent="0.25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 x14ac:dyDescent="0.25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0</v>
      </c>
      <c r="AY370" s="19">
        <v>0</v>
      </c>
    </row>
    <row r="371" spans="1:51" x14ac:dyDescent="0.25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354412.4</v>
      </c>
      <c r="AY371" s="19">
        <v>3817338.17</v>
      </c>
    </row>
    <row r="372" spans="1:51" ht="15.75" x14ac:dyDescent="0.25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5662353.3700000001</v>
      </c>
      <c r="AY372" s="12">
        <f>AY373+AY385+AY391+AY403+AY416+AY423+AY433+AY436+AY447</f>
        <v>13967723.73</v>
      </c>
    </row>
    <row r="373" spans="1:51" x14ac:dyDescent="0.25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 x14ac:dyDescent="0.25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 x14ac:dyDescent="0.25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 x14ac:dyDescent="0.25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 x14ac:dyDescent="0.25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 x14ac:dyDescent="0.25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 x14ac:dyDescent="0.25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 x14ac:dyDescent="0.25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 x14ac:dyDescent="0.25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 x14ac:dyDescent="0.25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 x14ac:dyDescent="0.25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 x14ac:dyDescent="0.25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 x14ac:dyDescent="0.25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2364053.77</v>
      </c>
      <c r="AY385" s="14">
        <f>AY386+AY390</f>
        <v>4919795.05</v>
      </c>
    </row>
    <row r="386" spans="1:51" x14ac:dyDescent="0.25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2364053.77</v>
      </c>
      <c r="AY386" s="16">
        <f>SUM(AY387:AY389)</f>
        <v>4919795.05</v>
      </c>
    </row>
    <row r="387" spans="1:51" x14ac:dyDescent="0.25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2364053.77</v>
      </c>
      <c r="AY387" s="19">
        <v>4919795.05</v>
      </c>
    </row>
    <row r="388" spans="1:51" x14ac:dyDescent="0.25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 x14ac:dyDescent="0.25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 x14ac:dyDescent="0.25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0</v>
      </c>
      <c r="AY390" s="16">
        <v>0</v>
      </c>
    </row>
    <row r="391" spans="1:51" x14ac:dyDescent="0.25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0</v>
      </c>
      <c r="AY391" s="14">
        <f>AY392+AY401</f>
        <v>1092011.01</v>
      </c>
    </row>
    <row r="392" spans="1:51" x14ac:dyDescent="0.25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0</v>
      </c>
      <c r="AY392" s="16">
        <f>SUM(AY393:AY400)</f>
        <v>1092011.01</v>
      </c>
    </row>
    <row r="393" spans="1:51" x14ac:dyDescent="0.25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 x14ac:dyDescent="0.25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 x14ac:dyDescent="0.25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0</v>
      </c>
      <c r="AY395" s="19">
        <v>0</v>
      </c>
    </row>
    <row r="396" spans="1:51" x14ac:dyDescent="0.25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 x14ac:dyDescent="0.25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 x14ac:dyDescent="0.25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 x14ac:dyDescent="0.25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0</v>
      </c>
      <c r="AY399" s="19">
        <v>1092011.01</v>
      </c>
    </row>
    <row r="400" spans="1:51" x14ac:dyDescent="0.25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0</v>
      </c>
      <c r="AY400" s="19">
        <v>0</v>
      </c>
    </row>
    <row r="401" spans="1:51" x14ac:dyDescent="0.25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 x14ac:dyDescent="0.25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 x14ac:dyDescent="0.25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2646006.88</v>
      </c>
      <c r="AY403" s="14">
        <f>AY404+AY406+AY408+AY414</f>
        <v>6068167.6699999999</v>
      </c>
    </row>
    <row r="404" spans="1:51" x14ac:dyDescent="0.25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445279.03</v>
      </c>
      <c r="AY404" s="16">
        <f>SUM(AY405)</f>
        <v>2789467.81</v>
      </c>
    </row>
    <row r="405" spans="1:51" x14ac:dyDescent="0.25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445279.03</v>
      </c>
      <c r="AY405" s="19">
        <v>2789467.81</v>
      </c>
    </row>
    <row r="406" spans="1:51" x14ac:dyDescent="0.25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0</v>
      </c>
      <c r="AY406" s="16">
        <f>SUM(AY407)</f>
        <v>0</v>
      </c>
    </row>
    <row r="407" spans="1:51" x14ac:dyDescent="0.25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0</v>
      </c>
      <c r="AY407" s="19">
        <v>0</v>
      </c>
    </row>
    <row r="408" spans="1:51" x14ac:dyDescent="0.25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2200727.85</v>
      </c>
      <c r="AY408" s="16">
        <f>SUM(AY409:AY413)</f>
        <v>3278699.86</v>
      </c>
    </row>
    <row r="409" spans="1:51" x14ac:dyDescent="0.25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601940</v>
      </c>
      <c r="AY409" s="19">
        <v>0</v>
      </c>
    </row>
    <row r="410" spans="1:51" x14ac:dyDescent="0.25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 x14ac:dyDescent="0.25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1598787.85</v>
      </c>
      <c r="AY411" s="19">
        <v>3278699.86</v>
      </c>
    </row>
    <row r="412" spans="1:51" x14ac:dyDescent="0.25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 x14ac:dyDescent="0.25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0</v>
      </c>
      <c r="AY413" s="19">
        <v>0</v>
      </c>
    </row>
    <row r="414" spans="1:51" x14ac:dyDescent="0.25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0</v>
      </c>
      <c r="AY414" s="16">
        <f>SUM(AY415)</f>
        <v>0</v>
      </c>
    </row>
    <row r="415" spans="1:51" x14ac:dyDescent="0.25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0</v>
      </c>
      <c r="AY415" s="19">
        <v>0</v>
      </c>
    </row>
    <row r="416" spans="1:51" x14ac:dyDescent="0.25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652292.72</v>
      </c>
      <c r="AY416" s="14">
        <f>AY417+AY419+AY421</f>
        <v>1887750</v>
      </c>
    </row>
    <row r="417" spans="1:51" x14ac:dyDescent="0.25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652292.72</v>
      </c>
      <c r="AY417" s="16">
        <f>SUM(AY418)</f>
        <v>0</v>
      </c>
    </row>
    <row r="418" spans="1:51" x14ac:dyDescent="0.25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652292.72</v>
      </c>
      <c r="AY418" s="19">
        <v>0</v>
      </c>
    </row>
    <row r="419" spans="1:51" x14ac:dyDescent="0.25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0</v>
      </c>
      <c r="AY419" s="16">
        <f>SUM(AY420)</f>
        <v>1887750</v>
      </c>
    </row>
    <row r="420" spans="1:51" x14ac:dyDescent="0.25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0</v>
      </c>
      <c r="AY420" s="19">
        <v>1887750</v>
      </c>
    </row>
    <row r="421" spans="1:51" x14ac:dyDescent="0.25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 x14ac:dyDescent="0.25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 x14ac:dyDescent="0.25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0</v>
      </c>
      <c r="AY423" s="14">
        <f>AY424+AY428</f>
        <v>0</v>
      </c>
    </row>
    <row r="424" spans="1:51" x14ac:dyDescent="0.25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0</v>
      </c>
      <c r="AY424" s="16">
        <f>SUM(AY425:AY427)</f>
        <v>0</v>
      </c>
    </row>
    <row r="425" spans="1:51" x14ac:dyDescent="0.25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0</v>
      </c>
      <c r="AY425" s="19">
        <v>0</v>
      </c>
    </row>
    <row r="426" spans="1:51" x14ac:dyDescent="0.25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 x14ac:dyDescent="0.25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 x14ac:dyDescent="0.25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0</v>
      </c>
      <c r="AY428" s="16">
        <f>SUM(AY429:AY432)</f>
        <v>0</v>
      </c>
    </row>
    <row r="429" spans="1:51" x14ac:dyDescent="0.25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 x14ac:dyDescent="0.25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 x14ac:dyDescent="0.25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 x14ac:dyDescent="0.25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0</v>
      </c>
      <c r="AY432" s="19">
        <v>0</v>
      </c>
    </row>
    <row r="433" spans="1:51" x14ac:dyDescent="0.25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 x14ac:dyDescent="0.25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 x14ac:dyDescent="0.25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 x14ac:dyDescent="0.25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 x14ac:dyDescent="0.25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 x14ac:dyDescent="0.25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 x14ac:dyDescent="0.25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 x14ac:dyDescent="0.25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 x14ac:dyDescent="0.25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 x14ac:dyDescent="0.25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 x14ac:dyDescent="0.25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 x14ac:dyDescent="0.25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 x14ac:dyDescent="0.25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 x14ac:dyDescent="0.25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 x14ac:dyDescent="0.25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 x14ac:dyDescent="0.25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 x14ac:dyDescent="0.25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 x14ac:dyDescent="0.25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 x14ac:dyDescent="0.25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 x14ac:dyDescent="0.25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 x14ac:dyDescent="0.25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0</v>
      </c>
      <c r="AY453" s="12">
        <f>AY454+AY463+AY471</f>
        <v>0</v>
      </c>
    </row>
    <row r="454" spans="1:51" x14ac:dyDescent="0.25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 x14ac:dyDescent="0.25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 x14ac:dyDescent="0.25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 x14ac:dyDescent="0.25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 x14ac:dyDescent="0.25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 x14ac:dyDescent="0.25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 x14ac:dyDescent="0.25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 x14ac:dyDescent="0.25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 x14ac:dyDescent="0.25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 x14ac:dyDescent="0.25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 x14ac:dyDescent="0.25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 x14ac:dyDescent="0.25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 x14ac:dyDescent="0.25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 x14ac:dyDescent="0.25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 x14ac:dyDescent="0.25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 x14ac:dyDescent="0.25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 x14ac:dyDescent="0.25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 x14ac:dyDescent="0.25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0</v>
      </c>
      <c r="AY471" s="14">
        <f>AY472+AY474</f>
        <v>0</v>
      </c>
    </row>
    <row r="472" spans="1:51" x14ac:dyDescent="0.25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 x14ac:dyDescent="0.25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 x14ac:dyDescent="0.25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0</v>
      </c>
      <c r="AY474" s="16">
        <f>SUM(AY475:AY476)</f>
        <v>0</v>
      </c>
    </row>
    <row r="475" spans="1:51" x14ac:dyDescent="0.25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 x14ac:dyDescent="0.25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0</v>
      </c>
      <c r="AY476" s="19">
        <v>0</v>
      </c>
    </row>
    <row r="477" spans="1:51" ht="15.75" x14ac:dyDescent="0.25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748813.79</v>
      </c>
      <c r="AY477" s="12">
        <f>AY478+AY489+AY494+AY499+AY502</f>
        <v>2929011.49</v>
      </c>
    </row>
    <row r="478" spans="1:51" x14ac:dyDescent="0.25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748813.79</v>
      </c>
      <c r="AY478" s="14">
        <f>AY479+AY483</f>
        <v>2929011.49</v>
      </c>
    </row>
    <row r="479" spans="1:51" x14ac:dyDescent="0.25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748813.79</v>
      </c>
      <c r="AY479" s="16">
        <f>SUM(AY480:AY482)</f>
        <v>2929011.49</v>
      </c>
    </row>
    <row r="480" spans="1:51" x14ac:dyDescent="0.25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748813.79</v>
      </c>
      <c r="AY480" s="19">
        <v>2929011.49</v>
      </c>
    </row>
    <row r="481" spans="1:51" x14ac:dyDescent="0.25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 x14ac:dyDescent="0.25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 x14ac:dyDescent="0.25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 x14ac:dyDescent="0.25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 x14ac:dyDescent="0.25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 x14ac:dyDescent="0.25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 x14ac:dyDescent="0.25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 x14ac:dyDescent="0.25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 x14ac:dyDescent="0.25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 x14ac:dyDescent="0.25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 x14ac:dyDescent="0.25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 x14ac:dyDescent="0.25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 x14ac:dyDescent="0.25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 x14ac:dyDescent="0.25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0</v>
      </c>
      <c r="AY494" s="14">
        <f>AY495+AY497</f>
        <v>0</v>
      </c>
    </row>
    <row r="495" spans="1:51" x14ac:dyDescent="0.25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0</v>
      </c>
      <c r="AY495" s="16">
        <f>SUM(AY496)</f>
        <v>0</v>
      </c>
    </row>
    <row r="496" spans="1:51" x14ac:dyDescent="0.25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0</v>
      </c>
      <c r="AY496" s="19">
        <v>0</v>
      </c>
    </row>
    <row r="497" spans="1:51" x14ac:dyDescent="0.25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 x14ac:dyDescent="0.25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 x14ac:dyDescent="0.25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 x14ac:dyDescent="0.25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 x14ac:dyDescent="0.25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 x14ac:dyDescent="0.25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 x14ac:dyDescent="0.25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 x14ac:dyDescent="0.25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 x14ac:dyDescent="0.25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 x14ac:dyDescent="0.25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 x14ac:dyDescent="0.25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0</v>
      </c>
      <c r="AY507" s="12">
        <f>AY508+AY517+AY520+AY526+AY528+AY530</f>
        <v>0</v>
      </c>
    </row>
    <row r="508" spans="1:51" x14ac:dyDescent="0.25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0</v>
      </c>
      <c r="AY508" s="14">
        <f>SUM(AY509:AY516)</f>
        <v>0</v>
      </c>
    </row>
    <row r="509" spans="1:51" x14ac:dyDescent="0.25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 x14ac:dyDescent="0.25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 x14ac:dyDescent="0.25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 x14ac:dyDescent="0.25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 x14ac:dyDescent="0.25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0</v>
      </c>
      <c r="AY513" s="16">
        <v>0</v>
      </c>
    </row>
    <row r="514" spans="1:51" x14ac:dyDescent="0.25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 x14ac:dyDescent="0.25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0</v>
      </c>
      <c r="AY515" s="16">
        <v>0</v>
      </c>
    </row>
    <row r="516" spans="1:51" x14ac:dyDescent="0.25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0</v>
      </c>
      <c r="AY516" s="16">
        <v>0</v>
      </c>
    </row>
    <row r="517" spans="1:51" x14ac:dyDescent="0.25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 x14ac:dyDescent="0.25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 x14ac:dyDescent="0.25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 x14ac:dyDescent="0.25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 x14ac:dyDescent="0.25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 x14ac:dyDescent="0.25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 x14ac:dyDescent="0.25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 x14ac:dyDescent="0.25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 x14ac:dyDescent="0.25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 x14ac:dyDescent="0.25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 x14ac:dyDescent="0.25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 x14ac:dyDescent="0.25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 x14ac:dyDescent="0.25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 x14ac:dyDescent="0.25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0</v>
      </c>
      <c r="AY530" s="14">
        <f>SUM(AY531:AY539)</f>
        <v>0</v>
      </c>
    </row>
    <row r="531" spans="1:51" x14ac:dyDescent="0.25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 x14ac:dyDescent="0.25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 x14ac:dyDescent="0.25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 x14ac:dyDescent="0.25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 x14ac:dyDescent="0.25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 x14ac:dyDescent="0.25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 x14ac:dyDescent="0.25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 x14ac:dyDescent="0.25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 x14ac:dyDescent="0.25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0</v>
      </c>
      <c r="AY539" s="16">
        <v>0</v>
      </c>
    </row>
    <row r="540" spans="1:51" ht="15.75" x14ac:dyDescent="0.25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0</v>
      </c>
      <c r="AY540" s="12">
        <f>AY541</f>
        <v>0</v>
      </c>
    </row>
    <row r="541" spans="1:51" x14ac:dyDescent="0.25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0</v>
      </c>
      <c r="AY541" s="14">
        <f>SUM(AY542)</f>
        <v>0</v>
      </c>
    </row>
    <row r="542" spans="1:51" x14ac:dyDescent="0.25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0</v>
      </c>
      <c r="AY542" s="25">
        <v>0</v>
      </c>
    </row>
    <row r="543" spans="1:51" ht="16.5" customHeight="1" x14ac:dyDescent="0.25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40823758.889999993</v>
      </c>
      <c r="AY543" s="29">
        <f>AY186+AY372+AY453+AY477+AY507+AY540</f>
        <v>116754823.75</v>
      </c>
    </row>
    <row r="544" spans="1:51" ht="16.5" customHeight="1" thickBot="1" x14ac:dyDescent="0.35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20841376.030000009</v>
      </c>
      <c r="AY544" s="30">
        <f>AY184-AY543</f>
        <v>24568103.730000019</v>
      </c>
    </row>
    <row r="545" spans="2:51" ht="15.75" thickTop="1" x14ac:dyDescent="0.25"/>
    <row r="546" spans="2:51" ht="18.75" x14ac:dyDescent="0.3">
      <c r="B546" s="33" t="s">
        <v>2</v>
      </c>
    </row>
    <row r="547" spans="2:51" x14ac:dyDescent="0.25">
      <c r="B547" s="1"/>
    </row>
    <row r="548" spans="2:51" x14ac:dyDescent="0.25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 x14ac:dyDescent="0.25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 x14ac:dyDescent="0.25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algorithmName="SHA-512" hashValue="MdkBvM7Y2ghZKbug/94BzE+6jcQ4pUdXjzeeCfVeg9KPCCqPpVHwr1vMxjLlNLXmVRTuuXvMbxq0CRhZl5pf0w==" saltValue="fSJhSJpro/+fOJ9yv0fQ9Q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2020-12-02T19:47:29Z</cp:lastPrinted>
  <dcterms:created xsi:type="dcterms:W3CDTF">2020-01-21T01:41:42Z</dcterms:created>
  <dcterms:modified xsi:type="dcterms:W3CDTF">2021-07-27T16:29:08Z</dcterms:modified>
</cp:coreProperties>
</file>