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ciaeW/tRBrfURN9z1NhwdAztjZyNNfzDdDyd1b5vKH4Qlt9qWiR5B5rvV2L4UUj30RR3JSDlX4k7MOKrbAKKRQ==" workbookSaltValue="WOc5Facm+ELNTuDTU7Zv9g==" workbookSpinCount="100000" lockStructure="1"/>
  <bookViews>
    <workbookView xWindow="0" yWindow="0" windowWidth="28545" windowHeight="140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F85" i="1" l="1"/>
  <c r="I85" i="1" s="1"/>
  <c r="F84" i="1"/>
  <c r="I84" i="1" s="1"/>
  <c r="F83" i="1"/>
  <c r="I83" i="1" s="1"/>
  <c r="F82" i="1"/>
  <c r="I82" i="1" s="1"/>
  <c r="H81" i="1"/>
  <c r="G81" i="1"/>
  <c r="E81" i="1"/>
  <c r="D81" i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H70" i="1"/>
  <c r="G70" i="1"/>
  <c r="E70" i="1"/>
  <c r="D70" i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H61" i="1"/>
  <c r="G61" i="1"/>
  <c r="E61" i="1"/>
  <c r="D61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H51" i="1"/>
  <c r="G51" i="1"/>
  <c r="E51" i="1"/>
  <c r="D51" i="1"/>
  <c r="F47" i="1"/>
  <c r="I47" i="1" s="1"/>
  <c r="F46" i="1"/>
  <c r="I46" i="1" s="1"/>
  <c r="F45" i="1"/>
  <c r="I45" i="1" s="1"/>
  <c r="F44" i="1"/>
  <c r="I44" i="1" s="1"/>
  <c r="H43" i="1"/>
  <c r="G43" i="1"/>
  <c r="E43" i="1"/>
  <c r="F43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G13" i="1"/>
  <c r="E13" i="1"/>
  <c r="D13" i="1"/>
  <c r="F81" i="1" l="1"/>
  <c r="I81" i="1" s="1"/>
  <c r="F70" i="1"/>
  <c r="I70" i="1" s="1"/>
  <c r="G49" i="1"/>
  <c r="F61" i="1"/>
  <c r="I61" i="1" s="1"/>
  <c r="I43" i="1"/>
  <c r="F32" i="1"/>
  <c r="I32" i="1" s="1"/>
  <c r="F13" i="1"/>
  <c r="I13" i="1" s="1"/>
  <c r="H12" i="1"/>
  <c r="D49" i="1"/>
  <c r="E49" i="1"/>
  <c r="G12" i="1"/>
  <c r="H49" i="1"/>
  <c r="F51" i="1"/>
  <c r="I51" i="1" s="1"/>
  <c r="E12" i="1"/>
  <c r="D12" i="1"/>
  <c r="F23" i="1"/>
  <c r="I23" i="1" s="1"/>
  <c r="G87" i="1" l="1"/>
  <c r="E87" i="1"/>
  <c r="F49" i="1"/>
  <c r="I49" i="1" s="1"/>
  <c r="H87" i="1"/>
  <c r="F12" i="1"/>
  <c r="I12" i="1" s="1"/>
  <c r="D87" i="1"/>
  <c r="I87" i="1" l="1"/>
  <c r="F87" i="1"/>
</calcChain>
</file>

<file path=xl/sharedStrings.xml><?xml version="1.0" encoding="utf-8"?>
<sst xmlns="http://schemas.openxmlformats.org/spreadsheetml/2006/main" count="97" uniqueCount="61">
  <si>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</si>
  <si>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</si>
  <si>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</si>
  <si>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</si>
  <si>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</si>
  <si>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</si>
  <si>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</si>
  <si>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</si>
  <si>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</si>
  <si>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</si>
  <si>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</si>
  <si>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</si>
  <si>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</si>
  <si>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</si>
  <si>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</si>
  <si>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</si>
  <si>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</si>
  <si>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</si>
  <si>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</si>
  <si>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</si>
  <si>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</si>
  <si>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</si>
  <si>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</si>
  <si>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</si>
  <si>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B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</si>
  <si>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</si>
  <si>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</si>
  <si>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</si>
  <si>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</si>
  <si>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</si>
  <si>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</si>
  <si>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</si>
  <si>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</si>
  <si>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C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</si>
  <si>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</si>
  <si>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</si>
  <si>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</si>
  <si>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</si>
  <si>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</si>
  <si>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</si>
  <si>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</si>
  <si>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</si>
  <si>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</si>
  <si>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</si>
  <si>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D</t>
  </si>
  <si>
    <t>Otras no Clasificadas en Funciones Anteriores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</si>
  <si>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</si>
  <si>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</si>
  <si>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</si>
  <si>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II</t>
  </si>
  <si>
    <t>GASTO  ETIQUETADO</t>
  </si>
  <si>
    <t xml:space="preserve">     Transacciones de la Deuda Publica / Costo Financiero de la Deuda</t>
  </si>
  <si>
    <t>TOTAL DEL GASTO</t>
  </si>
  <si>
    <t>PRESIDENTE MUNICIPAL</t>
  </si>
  <si>
    <t>Bajo protesta de decir verdad declaramos que los Estados Financieros y sus Notas son razonablemente correctos y responsabilidad del emisor.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</si>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</sst>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12" fillId="0" borderId="0" xfId="0" applyFont="1"/>
    <xf numFmtId="42" fontId="12" fillId="0" borderId="0" xfId="0" applyNumberFormat="1" applyFont="1"/>
    <xf numFmtId="42" fontId="14" fillId="0" borderId="0" xfId="0" applyNumberFormat="1" applyFont="1" applyAlignment="1">
      <alignment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5" fillId="2" borderId="0" xfId="0" applyFont="1" applyFill="1" applyProtection="1"/>
    <xf numFmtId="0" fontId="7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9" fillId="5" borderId="12" xfId="0" applyFont="1" applyFill="1" applyBorder="1" applyAlignment="1" applyProtection="1">
      <alignment vertical="top" wrapText="1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8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vertical="top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Fill="1" applyProtection="1"/>
    <xf numFmtId="0" fontId="9" fillId="0" borderId="3" xfId="0" applyFont="1" applyFill="1" applyBorder="1" applyAlignment="1" applyProtection="1">
      <alignment horizontal="left" vertical="top"/>
    </xf>
    <xf numFmtId="0" fontId="9" fillId="0" borderId="4" xfId="0" applyFont="1" applyFill="1" applyBorder="1" applyAlignment="1" applyProtection="1">
      <alignment horizontal="right" vertical="top"/>
    </xf>
    <xf numFmtId="0" fontId="9" fillId="4" borderId="10" xfId="0" applyFont="1" applyFill="1" applyBorder="1" applyAlignment="1" applyProtection="1">
      <alignment horizontal="left"/>
    </xf>
    <xf numFmtId="0" fontId="11" fillId="4" borderId="11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44" fontId="2" fillId="0" borderId="0" xfId="2" applyFont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42" fontId="14" fillId="0" borderId="0" xfId="0" applyNumberFormat="1" applyFont="1" applyAlignment="1" applyProtection="1">
      <alignment vertical="center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42" fontId="12" fillId="0" borderId="0" xfId="0" applyNumberFormat="1" applyFont="1" applyBorder="1" applyProtection="1"/>
    <xf numFmtId="42" fontId="13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Fill="1" applyBorder="1" applyAlignment="1" applyProtection="1"/>
    <xf numFmtId="42" fontId="12" fillId="0" borderId="0" xfId="0" applyNumberFormat="1" applyFont="1" applyAlignment="1" applyProtection="1">
      <alignment horizontal="center"/>
    </xf>
    <xf numFmtId="0" fontId="12" fillId="0" borderId="0" xfId="0" applyFont="1" applyFill="1" applyAlignment="1" applyProtection="1"/>
    <xf numFmtId="0" fontId="12" fillId="0" borderId="0" xfId="0" applyFont="1" applyAlignment="1" applyProtection="1">
      <alignment horizontal="center"/>
    </xf>
    <xf numFmtId="42" fontId="12" fillId="0" borderId="0" xfId="0" applyNumberFormat="1" applyFont="1" applyProtection="1"/>
    <xf numFmtId="0" fontId="10" fillId="0" borderId="0" xfId="0" applyFont="1" applyProtection="1"/>
    <xf numFmtId="44" fontId="9" fillId="4" borderId="12" xfId="0" applyNumberFormat="1" applyFont="1" applyFill="1" applyBorder="1" applyAlignment="1" applyProtection="1">
      <alignment horizontal="left" vertical="center" shrinkToFit="1"/>
    </xf>
    <xf numFmtId="44" fontId="9" fillId="4" borderId="12" xfId="2" applyFont="1" applyFill="1" applyBorder="1" applyAlignment="1" applyProtection="1">
      <alignment horizontal="left" vertical="top" shrinkToFit="1"/>
    </xf>
    <xf numFmtId="44" fontId="9" fillId="5" borderId="12" xfId="2" applyFont="1" applyFill="1" applyBorder="1" applyAlignment="1" applyProtection="1">
      <alignment horizontal="left" vertical="top" shrinkToFit="1"/>
    </xf>
    <xf numFmtId="44" fontId="10" fillId="2" borderId="12" xfId="2" applyFont="1" applyFill="1" applyBorder="1" applyAlignment="1" applyProtection="1">
      <alignment horizontal="left" vertical="top" shrinkToFit="1"/>
    </xf>
    <xf numFmtId="3" fontId="10" fillId="2" borderId="13" xfId="0" applyNumberFormat="1" applyFont="1" applyFill="1" applyBorder="1" applyAlignment="1" applyProtection="1">
      <alignment horizontal="left" vertical="top" shrinkToFit="1"/>
    </xf>
    <xf numFmtId="44" fontId="9" fillId="5" borderId="12" xfId="0" applyNumberFormat="1" applyFont="1" applyFill="1" applyBorder="1" applyAlignment="1" applyProtection="1">
      <alignment horizontal="left" vertical="top" shrinkToFit="1"/>
    </xf>
    <xf numFmtId="44" fontId="10" fillId="2" borderId="6" xfId="2" applyFont="1" applyFill="1" applyBorder="1" applyAlignment="1" applyProtection="1">
      <alignment horizontal="left" vertical="top" shrinkToFit="1"/>
    </xf>
    <xf numFmtId="3" fontId="10" fillId="2" borderId="4" xfId="0" applyNumberFormat="1" applyFont="1" applyFill="1" applyBorder="1" applyAlignment="1" applyProtection="1">
      <alignment horizontal="left" vertical="top" shrinkToFit="1"/>
    </xf>
    <xf numFmtId="3" fontId="10" fillId="2" borderId="5" xfId="0" applyNumberFormat="1" applyFont="1" applyFill="1" applyBorder="1" applyAlignment="1" applyProtection="1">
      <alignment horizontal="left" vertical="top" shrinkToFit="1"/>
    </xf>
    <xf numFmtId="44" fontId="9" fillId="4" borderId="9" xfId="0" applyNumberFormat="1" applyFont="1" applyFill="1" applyBorder="1" applyAlignment="1" applyProtection="1">
      <alignment horizontal="left" vertical="center" shrinkToFit="1"/>
    </xf>
    <xf numFmtId="44" fontId="9" fillId="4" borderId="9" xfId="2" applyFont="1" applyFill="1" applyBorder="1" applyAlignment="1" applyProtection="1">
      <alignment horizontal="left" vertical="top" shrinkToFit="1"/>
    </xf>
    <xf numFmtId="0" fontId="2" fillId="0" borderId="0" xfId="0" applyFont="1" applyAlignment="1" applyProtection="1">
      <alignment horizontal="left" shrinkToFit="1"/>
    </xf>
    <xf numFmtId="3" fontId="9" fillId="0" borderId="4" xfId="0" applyNumberFormat="1" applyFont="1" applyFill="1" applyBorder="1" applyAlignment="1" applyProtection="1">
      <alignment horizontal="left" vertical="top" shrinkToFit="1"/>
    </xf>
    <xf numFmtId="3" fontId="9" fillId="0" borderId="5" xfId="0" applyNumberFormat="1" applyFont="1" applyFill="1" applyBorder="1" applyAlignment="1" applyProtection="1">
      <alignment horizontal="left" vertical="top" shrinkToFit="1"/>
    </xf>
    <xf numFmtId="3" fontId="11" fillId="4" borderId="9" xfId="0" applyNumberFormat="1" applyFont="1" applyFill="1" applyBorder="1" applyAlignment="1" applyProtection="1">
      <alignment horizontal="left" shrinkToFit="1"/>
    </xf>
    <xf numFmtId="0" fontId="11" fillId="0" borderId="0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center" shrinkToFit="1"/>
    </xf>
    <xf numFmtId="42" fontId="11" fillId="0" borderId="0" xfId="0" applyNumberFormat="1" applyFont="1" applyAlignment="1" applyProtection="1">
      <alignment horizontal="center" shrinkToFit="1"/>
    </xf>
    <xf numFmtId="0" fontId="10" fillId="2" borderId="12" xfId="0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left" vertical="top" wrapText="1"/>
    </xf>
    <xf numFmtId="42" fontId="14" fillId="0" borderId="0" xfId="0" applyNumberFormat="1" applyFont="1" applyAlignment="1" applyProtection="1">
      <alignment horizontal="center" vertical="center" shrinkToFi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364067</xdr:colOff>
      <xdr:row>90</xdr:row>
      <xdr:rowOff>47625</xdr:rowOff>
    </xdr:from>
    <xdr:to>
      <xdr:col>4</xdr:col>
      <xdr:colOff>542925</xdr:colOff>
      <xdr:row>93</xdr:row>
      <xdr:rowOff>161925</xdr:rowOff>
    </xdr:to>
    <xdr:sp macro="" textlink="">
      <xdr:nvSpPr>
        <xdr:cNvPr id="2" name="2 Rectángulo"/>
        <xdr:cNvSpPr/>
      </xdr:nvSpPr>
      <xdr:spPr>
        <a:xfrm flipH="1">
          <a:off x="4316942" y="17449800"/>
          <a:ext cx="1131358" cy="704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552450</xdr:colOff>
      <xdr:row>92</xdr:row>
      <xdr:rowOff>0</xdr:rowOff>
    </xdr:from>
    <xdr:to>
      <xdr:col>2</xdr:col>
      <xdr:colOff>3072450</xdr:colOff>
      <xdr:row>92</xdr:row>
      <xdr:rowOff>0</xdr:rowOff>
    </xdr:to>
    <xdr:cxnSp macro="">
      <xdr:nvCxnSpPr>
        <xdr:cNvPr id="6" name="4 Conector recto"/>
        <xdr:cNvCxnSpPr/>
      </xdr:nvCxnSpPr>
      <xdr:spPr>
        <a:xfrm>
          <a:off x="971550" y="177927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92</xdr:row>
      <xdr:rowOff>0</xdr:rowOff>
    </xdr:from>
    <xdr:to>
      <xdr:col>7</xdr:col>
      <xdr:colOff>786450</xdr:colOff>
      <xdr:row>92</xdr:row>
      <xdr:rowOff>0</xdr:rowOff>
    </xdr:to>
    <xdr:cxnSp macro="">
      <xdr:nvCxnSpPr>
        <xdr:cNvPr id="7" name="4 Conector recto"/>
        <xdr:cNvCxnSpPr/>
      </xdr:nvCxnSpPr>
      <xdr:spPr>
        <a:xfrm>
          <a:off x="6029325" y="177927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workbookViewId="0">
      <selection activeCell="B83" sqref="B83:C83"/>
    </sheetView>
  </sheetViews>
  <sheetFormatPr baseColWidth="10" defaultRowHeight="15" x14ac:dyDescent="0.25"/>
  <cols>
    <col min="1" max="1" width="2.28515625" customWidth="1"/>
    <col min="2" max="2" width="4" customWidth="1"/>
    <col min="3" max="3" width="53" customWidth="1"/>
    <col min="4" max="9" width="14.28515625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x14ac:dyDescent="0.25">
      <c r="A2" s="10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0"/>
      <c r="B3" s="75" t="s">
        <v>55</v>
      </c>
      <c r="C3" s="75"/>
      <c r="D3" s="75"/>
      <c r="E3" s="75"/>
      <c r="F3" s="75"/>
      <c r="G3" s="75"/>
      <c r="H3" s="75"/>
      <c r="I3" s="75"/>
    </row>
    <row r="4" spans="1:9" ht="15.75" x14ac:dyDescent="0.25">
      <c r="A4" s="11"/>
      <c r="B4" s="75" t="s">
        <v>0</v>
      </c>
      <c r="C4" s="75"/>
      <c r="D4" s="75"/>
      <c r="E4" s="75"/>
      <c r="F4" s="75"/>
      <c r="G4" s="75"/>
      <c r="H4" s="75"/>
      <c r="I4" s="75"/>
    </row>
    <row r="5" spans="1:9" ht="15.75" x14ac:dyDescent="0.25">
      <c r="A5" s="11"/>
      <c r="B5" s="75" t="s">
        <v>1</v>
      </c>
      <c r="C5" s="75"/>
      <c r="D5" s="75"/>
      <c r="E5" s="75"/>
      <c r="F5" s="75"/>
      <c r="G5" s="75"/>
      <c r="H5" s="75"/>
      <c r="I5" s="75"/>
    </row>
    <row r="6" spans="1:9" ht="15.75" x14ac:dyDescent="0.25">
      <c r="A6" s="11"/>
      <c r="B6" s="75"/>
      <c r="C6" s="75"/>
      <c r="D6" s="75"/>
      <c r="E6" s="75"/>
      <c r="F6" s="75"/>
      <c r="G6" s="75"/>
      <c r="H6" s="75"/>
      <c r="I6" s="75"/>
    </row>
    <row r="7" spans="1:9" ht="15.75" x14ac:dyDescent="0.25">
      <c r="A7" s="11"/>
      <c r="B7" s="75" t="s">
        <v>56</v>
      </c>
      <c r="C7" s="75"/>
      <c r="D7" s="75"/>
      <c r="E7" s="75"/>
      <c r="F7" s="75"/>
      <c r="G7" s="75"/>
      <c r="H7" s="75"/>
      <c r="I7" s="75"/>
    </row>
    <row r="8" spans="1:9" x14ac:dyDescent="0.25">
      <c r="A8" s="9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9"/>
      <c r="B9" s="64" t="s">
        <v>2</v>
      </c>
      <c r="C9" s="65"/>
      <c r="D9" s="70" t="s">
        <v>3</v>
      </c>
      <c r="E9" s="71"/>
      <c r="F9" s="71"/>
      <c r="G9" s="71"/>
      <c r="H9" s="72"/>
      <c r="I9" s="73" t="s">
        <v>4</v>
      </c>
    </row>
    <row r="10" spans="1:9" ht="25.5" x14ac:dyDescent="0.25">
      <c r="A10" s="9"/>
      <c r="B10" s="66"/>
      <c r="C10" s="67"/>
      <c r="D10" s="8" t="s">
        <v>5</v>
      </c>
      <c r="E10" s="3" t="s">
        <v>6</v>
      </c>
      <c r="F10" s="8" t="s">
        <v>7</v>
      </c>
      <c r="G10" s="8" t="s">
        <v>8</v>
      </c>
      <c r="H10" s="8" t="s">
        <v>9</v>
      </c>
      <c r="I10" s="74"/>
    </row>
    <row r="11" spans="1:9" x14ac:dyDescent="0.25">
      <c r="A11" s="9"/>
      <c r="B11" s="68"/>
      <c r="C11" s="69"/>
      <c r="D11" s="8">
        <v>1</v>
      </c>
      <c r="E11" s="8">
        <v>2</v>
      </c>
      <c r="F11" s="8" t="s">
        <v>10</v>
      </c>
      <c r="G11" s="8">
        <v>4</v>
      </c>
      <c r="H11" s="8">
        <v>5</v>
      </c>
      <c r="I11" s="4" t="s">
        <v>11</v>
      </c>
    </row>
    <row r="12" spans="1:9" ht="18" x14ac:dyDescent="0.25">
      <c r="A12" s="9"/>
      <c r="B12" s="13" t="s">
        <v>12</v>
      </c>
      <c r="C12" s="14" t="s">
        <v>13</v>
      </c>
      <c r="D12" s="43">
        <f>D13+D23+D32+D43</f>
        <v>68524843</v>
      </c>
      <c r="E12" s="43">
        <f>E13+E23+E32+E43</f>
        <v>57752501.389999993</v>
      </c>
      <c r="F12" s="44">
        <f>D12+E12</f>
        <v>126277344.38999999</v>
      </c>
      <c r="G12" s="43">
        <f t="shared" ref="G12:H12" si="0">G13+G23+G32+G43</f>
        <v>119135903.86</v>
      </c>
      <c r="H12" s="43">
        <f t="shared" si="0"/>
        <v>119135903.86</v>
      </c>
      <c r="I12" s="43">
        <f>F12-G12</f>
        <v>7141440.5299999863</v>
      </c>
    </row>
    <row r="13" spans="1:9" x14ac:dyDescent="0.25">
      <c r="A13" s="9"/>
      <c r="B13" s="15" t="s">
        <v>14</v>
      </c>
      <c r="C13" s="15" t="s">
        <v>15</v>
      </c>
      <c r="D13" s="45">
        <f>SUM(D14:D21)</f>
        <v>43897958.439999998</v>
      </c>
      <c r="E13" s="45">
        <f>SUM(E14:E21)</f>
        <v>51215394.999999993</v>
      </c>
      <c r="F13" s="45">
        <f>D13+E13</f>
        <v>95113353.439999998</v>
      </c>
      <c r="G13" s="45">
        <f t="shared" ref="G13:H13" si="1">SUM(G14:G21)</f>
        <v>88075659.710000008</v>
      </c>
      <c r="H13" s="45">
        <f t="shared" si="1"/>
        <v>88075659.710000008</v>
      </c>
      <c r="I13" s="45">
        <f>F13-G13</f>
        <v>7037693.7299999893</v>
      </c>
    </row>
    <row r="14" spans="1:9" x14ac:dyDescent="0.25">
      <c r="A14" s="9"/>
      <c r="B14" s="61" t="s">
        <v>16</v>
      </c>
      <c r="C14" s="61"/>
      <c r="D14" s="46">
        <v>3519911.45</v>
      </c>
      <c r="E14" s="46">
        <v>1562026.19</v>
      </c>
      <c r="F14" s="46">
        <f>D14+E14</f>
        <v>5081937.6400000006</v>
      </c>
      <c r="G14" s="46">
        <v>5081937.6399999997</v>
      </c>
      <c r="H14" s="46">
        <v>5081937.6399999997</v>
      </c>
      <c r="I14" s="45">
        <f t="shared" ref="I14:I21" si="2">F14-G14</f>
        <v>0</v>
      </c>
    </row>
    <row r="15" spans="1:9" x14ac:dyDescent="0.25">
      <c r="A15" s="9"/>
      <c r="B15" s="61" t="s">
        <v>17</v>
      </c>
      <c r="C15" s="61"/>
      <c r="D15" s="46">
        <v>1753706.04</v>
      </c>
      <c r="E15" s="46">
        <v>-1461416.85</v>
      </c>
      <c r="F15" s="46">
        <f t="shared" ref="F15:F21" si="3">D15+E15</f>
        <v>292289.18999999994</v>
      </c>
      <c r="G15" s="46">
        <v>292289.19</v>
      </c>
      <c r="H15" s="46">
        <v>292289.19</v>
      </c>
      <c r="I15" s="45">
        <f t="shared" si="2"/>
        <v>0</v>
      </c>
    </row>
    <row r="16" spans="1:9" x14ac:dyDescent="0.25">
      <c r="A16" s="9"/>
      <c r="B16" s="61" t="s">
        <v>18</v>
      </c>
      <c r="C16" s="61"/>
      <c r="D16" s="46">
        <v>13951273.51</v>
      </c>
      <c r="E16" s="46">
        <v>35970437.149999999</v>
      </c>
      <c r="F16" s="46">
        <f t="shared" si="3"/>
        <v>49921710.659999996</v>
      </c>
      <c r="G16" s="46">
        <v>43060066.93</v>
      </c>
      <c r="H16" s="46">
        <v>43060066.93</v>
      </c>
      <c r="I16" s="45">
        <f t="shared" si="2"/>
        <v>6861643.7299999967</v>
      </c>
    </row>
    <row r="17" spans="1:9" x14ac:dyDescent="0.25">
      <c r="A17" s="9"/>
      <c r="B17" s="61" t="s">
        <v>19</v>
      </c>
      <c r="C17" s="61"/>
      <c r="D17" s="46">
        <v>0</v>
      </c>
      <c r="E17" s="46">
        <v>0</v>
      </c>
      <c r="F17" s="46">
        <f t="shared" si="3"/>
        <v>0</v>
      </c>
      <c r="G17" s="46">
        <v>0</v>
      </c>
      <c r="H17" s="46">
        <v>0</v>
      </c>
      <c r="I17" s="45">
        <f t="shared" si="2"/>
        <v>0</v>
      </c>
    </row>
    <row r="18" spans="1:9" x14ac:dyDescent="0.25">
      <c r="A18" s="9"/>
      <c r="B18" s="61" t="s">
        <v>20</v>
      </c>
      <c r="C18" s="61"/>
      <c r="D18" s="46">
        <v>12353373.16</v>
      </c>
      <c r="E18" s="46">
        <v>-1925587.77</v>
      </c>
      <c r="F18" s="46">
        <f t="shared" si="3"/>
        <v>10427785.390000001</v>
      </c>
      <c r="G18" s="46">
        <v>10356485.390000001</v>
      </c>
      <c r="H18" s="46">
        <v>10356485.390000001</v>
      </c>
      <c r="I18" s="45">
        <f t="shared" si="2"/>
        <v>71300</v>
      </c>
    </row>
    <row r="19" spans="1:9" x14ac:dyDescent="0.25">
      <c r="A19" s="9"/>
      <c r="B19" s="61" t="s">
        <v>21</v>
      </c>
      <c r="C19" s="61"/>
      <c r="D19" s="46">
        <v>0</v>
      </c>
      <c r="E19" s="46">
        <v>0</v>
      </c>
      <c r="F19" s="46">
        <f t="shared" si="3"/>
        <v>0</v>
      </c>
      <c r="G19" s="46">
        <v>0</v>
      </c>
      <c r="H19" s="46">
        <v>0</v>
      </c>
      <c r="I19" s="45">
        <f t="shared" si="2"/>
        <v>0</v>
      </c>
    </row>
    <row r="20" spans="1:9" x14ac:dyDescent="0.25">
      <c r="A20" s="9"/>
      <c r="B20" s="61" t="s">
        <v>22</v>
      </c>
      <c r="C20" s="61"/>
      <c r="D20" s="46">
        <v>3519912.08</v>
      </c>
      <c r="E20" s="46">
        <v>10904304.470000001</v>
      </c>
      <c r="F20" s="46">
        <f t="shared" si="3"/>
        <v>14424216.550000001</v>
      </c>
      <c r="G20" s="46">
        <v>14424216.550000001</v>
      </c>
      <c r="H20" s="46">
        <v>14424216.550000001</v>
      </c>
      <c r="I20" s="45">
        <f t="shared" si="2"/>
        <v>0</v>
      </c>
    </row>
    <row r="21" spans="1:9" x14ac:dyDescent="0.25">
      <c r="A21" s="9"/>
      <c r="B21" s="61" t="s">
        <v>23</v>
      </c>
      <c r="C21" s="61"/>
      <c r="D21" s="46">
        <v>8799782.1999999993</v>
      </c>
      <c r="E21" s="46">
        <v>6165631.8099999996</v>
      </c>
      <c r="F21" s="46">
        <f t="shared" si="3"/>
        <v>14965414.009999998</v>
      </c>
      <c r="G21" s="46">
        <v>14860664.01</v>
      </c>
      <c r="H21" s="46">
        <v>14860664.01</v>
      </c>
      <c r="I21" s="45">
        <f t="shared" si="2"/>
        <v>104749.99999999814</v>
      </c>
    </row>
    <row r="22" spans="1:9" x14ac:dyDescent="0.25">
      <c r="A22" s="9"/>
      <c r="B22" s="16"/>
      <c r="C22" s="17"/>
      <c r="D22" s="47"/>
      <c r="E22" s="47"/>
      <c r="F22" s="47"/>
      <c r="G22" s="47"/>
      <c r="H22" s="47"/>
      <c r="I22" s="47"/>
    </row>
    <row r="23" spans="1:9" x14ac:dyDescent="0.25">
      <c r="A23" s="9"/>
      <c r="B23" s="15" t="s">
        <v>24</v>
      </c>
      <c r="C23" s="15" t="s">
        <v>25</v>
      </c>
      <c r="D23" s="45">
        <f t="shared" ref="D23:H23" si="4">SUM(D24:D30)</f>
        <v>22866928.52</v>
      </c>
      <c r="E23" s="45">
        <f t="shared" si="4"/>
        <v>2419582.38</v>
      </c>
      <c r="F23" s="45">
        <f>D23+E23</f>
        <v>25286510.899999999</v>
      </c>
      <c r="G23" s="45">
        <f t="shared" si="4"/>
        <v>25182764.099999998</v>
      </c>
      <c r="H23" s="45">
        <f t="shared" si="4"/>
        <v>25182764.099999998</v>
      </c>
      <c r="I23" s="45">
        <f t="shared" ref="I23:I30" si="5">F23-G23</f>
        <v>103746.80000000075</v>
      </c>
    </row>
    <row r="24" spans="1:9" x14ac:dyDescent="0.25">
      <c r="A24" s="9"/>
      <c r="B24" s="61" t="s">
        <v>26</v>
      </c>
      <c r="C24" s="61"/>
      <c r="D24" s="46">
        <v>3519912.08</v>
      </c>
      <c r="E24" s="46">
        <v>799903.02</v>
      </c>
      <c r="F24" s="46">
        <f t="shared" ref="F24:F30" si="6">D24+E24</f>
        <v>4319815.0999999996</v>
      </c>
      <c r="G24" s="46">
        <v>4254815.0999999996</v>
      </c>
      <c r="H24" s="46">
        <v>4254815.0999999996</v>
      </c>
      <c r="I24" s="45">
        <f t="shared" si="5"/>
        <v>65000</v>
      </c>
    </row>
    <row r="25" spans="1:9" x14ac:dyDescent="0.25">
      <c r="A25" s="9"/>
      <c r="B25" s="61" t="s">
        <v>27</v>
      </c>
      <c r="C25" s="61"/>
      <c r="D25" s="46">
        <v>8799780.1999999993</v>
      </c>
      <c r="E25" s="46">
        <v>-1058558.07</v>
      </c>
      <c r="F25" s="46">
        <f t="shared" si="6"/>
        <v>7741222.129999999</v>
      </c>
      <c r="G25" s="46">
        <v>7736722.1299999999</v>
      </c>
      <c r="H25" s="46">
        <v>7736722.1299999999</v>
      </c>
      <c r="I25" s="45">
        <f t="shared" si="5"/>
        <v>4499.9999999990687</v>
      </c>
    </row>
    <row r="26" spans="1:9" x14ac:dyDescent="0.25">
      <c r="A26" s="9"/>
      <c r="B26" s="61" t="s">
        <v>28</v>
      </c>
      <c r="C26" s="61"/>
      <c r="D26" s="46">
        <v>3519912.08</v>
      </c>
      <c r="E26" s="46">
        <v>-1170922.1299999999</v>
      </c>
      <c r="F26" s="46">
        <f t="shared" si="6"/>
        <v>2348989.9500000002</v>
      </c>
      <c r="G26" s="46">
        <v>2348989.9500000002</v>
      </c>
      <c r="H26" s="46">
        <v>2348989.9500000002</v>
      </c>
      <c r="I26" s="45">
        <f t="shared" si="5"/>
        <v>0</v>
      </c>
    </row>
    <row r="27" spans="1:9" x14ac:dyDescent="0.25">
      <c r="A27" s="9"/>
      <c r="B27" s="61" t="s">
        <v>29</v>
      </c>
      <c r="C27" s="61"/>
      <c r="D27" s="46">
        <v>5273618.12</v>
      </c>
      <c r="E27" s="46">
        <v>-2026781.99</v>
      </c>
      <c r="F27" s="46">
        <f t="shared" si="6"/>
        <v>3246836.13</v>
      </c>
      <c r="G27" s="46">
        <v>3212589.33</v>
      </c>
      <c r="H27" s="46">
        <v>3212589.33</v>
      </c>
      <c r="I27" s="45">
        <f t="shared" si="5"/>
        <v>34246.799999999814</v>
      </c>
    </row>
    <row r="28" spans="1:9" x14ac:dyDescent="0.25">
      <c r="A28" s="9"/>
      <c r="B28" s="61" t="s">
        <v>30</v>
      </c>
      <c r="C28" s="61"/>
      <c r="D28" s="46">
        <v>0</v>
      </c>
      <c r="E28" s="46">
        <v>0</v>
      </c>
      <c r="F28" s="46">
        <f t="shared" si="6"/>
        <v>0</v>
      </c>
      <c r="G28" s="46">
        <v>0</v>
      </c>
      <c r="H28" s="46">
        <v>0</v>
      </c>
      <c r="I28" s="45">
        <f t="shared" si="5"/>
        <v>0</v>
      </c>
    </row>
    <row r="29" spans="1:9" x14ac:dyDescent="0.25">
      <c r="A29" s="9"/>
      <c r="B29" s="61" t="s">
        <v>31</v>
      </c>
      <c r="C29" s="61"/>
      <c r="D29" s="46">
        <v>0</v>
      </c>
      <c r="E29" s="46">
        <v>0</v>
      </c>
      <c r="F29" s="46">
        <f t="shared" si="6"/>
        <v>0</v>
      </c>
      <c r="G29" s="46">
        <v>0</v>
      </c>
      <c r="H29" s="46">
        <v>0</v>
      </c>
      <c r="I29" s="45">
        <f t="shared" si="5"/>
        <v>0</v>
      </c>
    </row>
    <row r="30" spans="1:9" x14ac:dyDescent="0.25">
      <c r="A30" s="9"/>
      <c r="B30" s="61" t="s">
        <v>32</v>
      </c>
      <c r="C30" s="61"/>
      <c r="D30" s="46">
        <v>1753706.04</v>
      </c>
      <c r="E30" s="46">
        <v>5875941.5499999998</v>
      </c>
      <c r="F30" s="46">
        <f t="shared" si="6"/>
        <v>7629647.5899999999</v>
      </c>
      <c r="G30" s="46">
        <v>7629647.5899999999</v>
      </c>
      <c r="H30" s="46">
        <v>7629647.5899999999</v>
      </c>
      <c r="I30" s="45">
        <f t="shared" si="5"/>
        <v>0</v>
      </c>
    </row>
    <row r="31" spans="1:9" x14ac:dyDescent="0.25">
      <c r="A31" s="9"/>
      <c r="B31" s="16"/>
      <c r="C31" s="17"/>
      <c r="D31" s="47"/>
      <c r="E31" s="47"/>
      <c r="F31" s="47"/>
      <c r="G31" s="47"/>
      <c r="H31" s="47"/>
      <c r="I31" s="47"/>
    </row>
    <row r="32" spans="1:9" x14ac:dyDescent="0.25">
      <c r="A32" s="9"/>
      <c r="B32" s="15" t="s">
        <v>33</v>
      </c>
      <c r="C32" s="15" t="s">
        <v>34</v>
      </c>
      <c r="D32" s="45">
        <f t="shared" ref="D32:H32" si="7">SUM(D33:D41)</f>
        <v>1759956.04</v>
      </c>
      <c r="E32" s="45">
        <f t="shared" si="7"/>
        <v>4117524.01</v>
      </c>
      <c r="F32" s="45">
        <f>D32+E32</f>
        <v>5877480.0499999998</v>
      </c>
      <c r="G32" s="45">
        <f t="shared" si="7"/>
        <v>5877480.0499999998</v>
      </c>
      <c r="H32" s="45">
        <f t="shared" si="7"/>
        <v>5877480.0499999998</v>
      </c>
      <c r="I32" s="45">
        <f t="shared" ref="I32:I41" si="8">F32-G32</f>
        <v>0</v>
      </c>
    </row>
    <row r="33" spans="1:9" x14ac:dyDescent="0.25">
      <c r="A33" s="9"/>
      <c r="B33" s="61" t="s">
        <v>35</v>
      </c>
      <c r="C33" s="61"/>
      <c r="D33" s="46">
        <v>0</v>
      </c>
      <c r="E33" s="46">
        <v>0</v>
      </c>
      <c r="F33" s="46">
        <f t="shared" ref="F33:F41" si="9">D33+E33</f>
        <v>0</v>
      </c>
      <c r="G33" s="46">
        <v>0</v>
      </c>
      <c r="H33" s="46">
        <v>0</v>
      </c>
      <c r="I33" s="45">
        <f t="shared" si="8"/>
        <v>0</v>
      </c>
    </row>
    <row r="34" spans="1:9" x14ac:dyDescent="0.25">
      <c r="A34" s="9"/>
      <c r="B34" s="61" t="s">
        <v>36</v>
      </c>
      <c r="C34" s="61"/>
      <c r="D34" s="46">
        <v>0</v>
      </c>
      <c r="E34" s="46">
        <v>0</v>
      </c>
      <c r="F34" s="46">
        <f t="shared" si="9"/>
        <v>0</v>
      </c>
      <c r="G34" s="46">
        <v>0</v>
      </c>
      <c r="H34" s="46">
        <v>0</v>
      </c>
      <c r="I34" s="45">
        <f t="shared" si="8"/>
        <v>0</v>
      </c>
    </row>
    <row r="35" spans="1:9" x14ac:dyDescent="0.25">
      <c r="A35" s="9"/>
      <c r="B35" s="61" t="s">
        <v>37</v>
      </c>
      <c r="C35" s="61"/>
      <c r="D35" s="46">
        <v>0</v>
      </c>
      <c r="E35" s="46">
        <v>0</v>
      </c>
      <c r="F35" s="46">
        <f t="shared" si="9"/>
        <v>0</v>
      </c>
      <c r="G35" s="46">
        <v>0</v>
      </c>
      <c r="H35" s="46">
        <v>0</v>
      </c>
      <c r="I35" s="45">
        <f t="shared" si="8"/>
        <v>0</v>
      </c>
    </row>
    <row r="36" spans="1:9" x14ac:dyDescent="0.25">
      <c r="A36" s="9"/>
      <c r="B36" s="61" t="s">
        <v>38</v>
      </c>
      <c r="C36" s="61"/>
      <c r="D36" s="46">
        <v>0</v>
      </c>
      <c r="E36" s="46">
        <v>0</v>
      </c>
      <c r="F36" s="46">
        <f t="shared" si="9"/>
        <v>0</v>
      </c>
      <c r="G36" s="46">
        <v>0</v>
      </c>
      <c r="H36" s="46">
        <v>0</v>
      </c>
      <c r="I36" s="45">
        <f t="shared" si="8"/>
        <v>0</v>
      </c>
    </row>
    <row r="37" spans="1:9" x14ac:dyDescent="0.25">
      <c r="A37" s="9"/>
      <c r="B37" s="61" t="s">
        <v>39</v>
      </c>
      <c r="C37" s="61"/>
      <c r="D37" s="46">
        <v>0</v>
      </c>
      <c r="E37" s="46">
        <v>0</v>
      </c>
      <c r="F37" s="46">
        <f t="shared" si="9"/>
        <v>0</v>
      </c>
      <c r="G37" s="46">
        <v>0</v>
      </c>
      <c r="H37" s="46">
        <v>0</v>
      </c>
      <c r="I37" s="45">
        <f t="shared" si="8"/>
        <v>0</v>
      </c>
    </row>
    <row r="38" spans="1:9" x14ac:dyDescent="0.25">
      <c r="A38" s="9"/>
      <c r="B38" s="61" t="s">
        <v>40</v>
      </c>
      <c r="C38" s="61"/>
      <c r="D38" s="46">
        <v>0</v>
      </c>
      <c r="E38" s="46">
        <v>0</v>
      </c>
      <c r="F38" s="46">
        <f t="shared" si="9"/>
        <v>0</v>
      </c>
      <c r="G38" s="46">
        <v>0</v>
      </c>
      <c r="H38" s="46">
        <v>0</v>
      </c>
      <c r="I38" s="45">
        <f t="shared" si="8"/>
        <v>0</v>
      </c>
    </row>
    <row r="39" spans="1:9" x14ac:dyDescent="0.25">
      <c r="A39" s="9"/>
      <c r="B39" s="61" t="s">
        <v>41</v>
      </c>
      <c r="C39" s="61"/>
      <c r="D39" s="46">
        <v>1759956.04</v>
      </c>
      <c r="E39" s="46">
        <v>4117524.01</v>
      </c>
      <c r="F39" s="46">
        <f t="shared" si="9"/>
        <v>5877480.0499999998</v>
      </c>
      <c r="G39" s="46">
        <v>5877480.0499999998</v>
      </c>
      <c r="H39" s="46">
        <v>5877480.0499999998</v>
      </c>
      <c r="I39" s="45">
        <f t="shared" si="8"/>
        <v>0</v>
      </c>
    </row>
    <row r="40" spans="1:9" x14ac:dyDescent="0.25">
      <c r="A40" s="9"/>
      <c r="B40" s="61" t="s">
        <v>42</v>
      </c>
      <c r="C40" s="61"/>
      <c r="D40" s="46">
        <v>0</v>
      </c>
      <c r="E40" s="46">
        <v>0</v>
      </c>
      <c r="F40" s="46">
        <f t="shared" si="9"/>
        <v>0</v>
      </c>
      <c r="G40" s="46">
        <v>0</v>
      </c>
      <c r="H40" s="46">
        <v>0</v>
      </c>
      <c r="I40" s="45">
        <f t="shared" si="8"/>
        <v>0</v>
      </c>
    </row>
    <row r="41" spans="1:9" x14ac:dyDescent="0.25">
      <c r="A41" s="9"/>
      <c r="B41" s="61" t="s">
        <v>43</v>
      </c>
      <c r="C41" s="61"/>
      <c r="D41" s="46">
        <v>0</v>
      </c>
      <c r="E41" s="46">
        <v>0</v>
      </c>
      <c r="F41" s="46">
        <f t="shared" si="9"/>
        <v>0</v>
      </c>
      <c r="G41" s="46">
        <v>0</v>
      </c>
      <c r="H41" s="46">
        <v>0</v>
      </c>
      <c r="I41" s="45">
        <f t="shared" si="8"/>
        <v>0</v>
      </c>
    </row>
    <row r="42" spans="1:9" x14ac:dyDescent="0.25">
      <c r="A42" s="9"/>
      <c r="B42" s="16"/>
      <c r="C42" s="17"/>
      <c r="D42" s="47"/>
      <c r="E42" s="47"/>
      <c r="F42" s="47"/>
      <c r="G42" s="47"/>
      <c r="H42" s="47"/>
      <c r="I42" s="47"/>
    </row>
    <row r="43" spans="1:9" x14ac:dyDescent="0.25">
      <c r="A43" s="9"/>
      <c r="B43" s="15" t="s">
        <v>44</v>
      </c>
      <c r="C43" s="15" t="s">
        <v>45</v>
      </c>
      <c r="D43" s="48">
        <f>SUM(D44:D47)</f>
        <v>0</v>
      </c>
      <c r="E43" s="45">
        <f t="shared" ref="E43:H43" si="10">SUM(E44:E47)</f>
        <v>0</v>
      </c>
      <c r="F43" s="45">
        <f>D43+E43</f>
        <v>0</v>
      </c>
      <c r="G43" s="45">
        <f t="shared" si="10"/>
        <v>0</v>
      </c>
      <c r="H43" s="45">
        <f t="shared" si="10"/>
        <v>0</v>
      </c>
      <c r="I43" s="45">
        <f>IF(AND(F43&gt;=0,G43&gt;=0),(F43-G43),"-")</f>
        <v>0</v>
      </c>
    </row>
    <row r="44" spans="1:9" x14ac:dyDescent="0.25">
      <c r="A44" s="9"/>
      <c r="B44" s="61" t="s">
        <v>51</v>
      </c>
      <c r="C44" s="61"/>
      <c r="D44" s="46">
        <v>0</v>
      </c>
      <c r="E44" s="46">
        <v>0</v>
      </c>
      <c r="F44" s="46">
        <f t="shared" ref="F44:F47" si="11">D44+E44</f>
        <v>0</v>
      </c>
      <c r="G44" s="46">
        <v>0</v>
      </c>
      <c r="H44" s="46">
        <v>0</v>
      </c>
      <c r="I44" s="46">
        <f>IF(AND(F44&gt;=0,G44&gt;=0),(F44-G44),"-")</f>
        <v>0</v>
      </c>
    </row>
    <row r="45" spans="1:9" x14ac:dyDescent="0.25">
      <c r="A45" s="9"/>
      <c r="B45" s="61" t="s">
        <v>46</v>
      </c>
      <c r="C45" s="61"/>
      <c r="D45" s="46">
        <v>0</v>
      </c>
      <c r="E45" s="46">
        <v>0</v>
      </c>
      <c r="F45" s="46">
        <f t="shared" si="11"/>
        <v>0</v>
      </c>
      <c r="G45" s="46">
        <v>0</v>
      </c>
      <c r="H45" s="46">
        <v>0</v>
      </c>
      <c r="I45" s="46">
        <f>IF(AND(F45&gt;=0,G45&gt;=0),(F45-G45),"-")</f>
        <v>0</v>
      </c>
    </row>
    <row r="46" spans="1:9" x14ac:dyDescent="0.25">
      <c r="A46" s="9"/>
      <c r="B46" s="61" t="s">
        <v>47</v>
      </c>
      <c r="C46" s="61"/>
      <c r="D46" s="46">
        <v>0</v>
      </c>
      <c r="E46" s="46">
        <v>0</v>
      </c>
      <c r="F46" s="46">
        <f t="shared" si="11"/>
        <v>0</v>
      </c>
      <c r="G46" s="46">
        <v>0</v>
      </c>
      <c r="H46" s="46">
        <v>0</v>
      </c>
      <c r="I46" s="46">
        <f>IF(AND(F46&gt;=0,G46&gt;=0),(F46-G46),"-")</f>
        <v>0</v>
      </c>
    </row>
    <row r="47" spans="1:9" x14ac:dyDescent="0.25">
      <c r="A47" s="9"/>
      <c r="B47" s="62" t="s">
        <v>48</v>
      </c>
      <c r="C47" s="62"/>
      <c r="D47" s="49">
        <v>0</v>
      </c>
      <c r="E47" s="49">
        <v>0</v>
      </c>
      <c r="F47" s="49">
        <f t="shared" si="11"/>
        <v>0</v>
      </c>
      <c r="G47" s="49">
        <v>0</v>
      </c>
      <c r="H47" s="49">
        <v>0</v>
      </c>
      <c r="I47" s="49">
        <f>IF(AND(F47&gt;=0,G47&gt;=0),(F47-G47),"-")</f>
        <v>0</v>
      </c>
    </row>
    <row r="48" spans="1:9" x14ac:dyDescent="0.25">
      <c r="A48" s="9"/>
      <c r="B48" s="18"/>
      <c r="C48" s="19"/>
      <c r="D48" s="50"/>
      <c r="E48" s="50"/>
      <c r="F48" s="50"/>
      <c r="G48" s="50"/>
      <c r="H48" s="50"/>
      <c r="I48" s="51"/>
    </row>
    <row r="49" spans="1:9" ht="18" x14ac:dyDescent="0.25">
      <c r="A49" s="9"/>
      <c r="B49" s="20" t="s">
        <v>49</v>
      </c>
      <c r="C49" s="21" t="s">
        <v>50</v>
      </c>
      <c r="D49" s="52">
        <f>D51+D61+D70+D81</f>
        <v>30807058.999999996</v>
      </c>
      <c r="E49" s="52">
        <f>E51+E61+E70+E81</f>
        <v>16905012.329999998</v>
      </c>
      <c r="F49" s="53">
        <f>D49+E49</f>
        <v>47712071.329999998</v>
      </c>
      <c r="G49" s="52">
        <f>G51+G61+G70+G81</f>
        <v>41349490.190000005</v>
      </c>
      <c r="H49" s="52">
        <f>H51+H61+H70+H81</f>
        <v>41349490.190000005</v>
      </c>
      <c r="I49" s="52">
        <f>F49-G49</f>
        <v>6362581.1399999931</v>
      </c>
    </row>
    <row r="50" spans="1:9" x14ac:dyDescent="0.25">
      <c r="A50" s="9"/>
      <c r="B50" s="22"/>
      <c r="C50" s="22"/>
      <c r="D50" s="54"/>
      <c r="E50" s="54"/>
      <c r="F50" s="54"/>
      <c r="G50" s="54"/>
      <c r="H50" s="54"/>
      <c r="I50" s="54"/>
    </row>
    <row r="51" spans="1:9" x14ac:dyDescent="0.25">
      <c r="A51" s="9"/>
      <c r="B51" s="15" t="s">
        <v>14</v>
      </c>
      <c r="C51" s="15" t="s">
        <v>15</v>
      </c>
      <c r="D51" s="45">
        <f>SUM(D52:D59)</f>
        <v>18515085.869999997</v>
      </c>
      <c r="E51" s="45">
        <f>SUM(E52:E59)</f>
        <v>5515979.6799999988</v>
      </c>
      <c r="F51" s="45">
        <f>D51+E51</f>
        <v>24031065.549999997</v>
      </c>
      <c r="G51" s="45">
        <f t="shared" ref="G51:H51" si="12">SUM(G52:G59)</f>
        <v>20162379.920000002</v>
      </c>
      <c r="H51" s="45">
        <f t="shared" si="12"/>
        <v>20162379.920000002</v>
      </c>
      <c r="I51" s="45">
        <f>IF(AND(F51&gt;=0,G51&gt;=0),(F51-G51),"-")</f>
        <v>3868685.6299999952</v>
      </c>
    </row>
    <row r="52" spans="1:9" x14ac:dyDescent="0.25">
      <c r="A52" s="9"/>
      <c r="B52" s="61" t="s">
        <v>16</v>
      </c>
      <c r="C52" s="61"/>
      <c r="D52" s="46">
        <v>1430745</v>
      </c>
      <c r="E52" s="46">
        <v>-1206350.08</v>
      </c>
      <c r="F52" s="46">
        <f>D52+E52</f>
        <v>224394.91999999993</v>
      </c>
      <c r="G52" s="46">
        <v>224394.92</v>
      </c>
      <c r="H52" s="46">
        <v>224394.92</v>
      </c>
      <c r="I52" s="46">
        <f>IF(AND(F52&gt;=0,G52&gt;=0),(F52-G52),"-")</f>
        <v>-8.7311491370201111E-11</v>
      </c>
    </row>
    <row r="53" spans="1:9" x14ac:dyDescent="0.25">
      <c r="A53" s="9"/>
      <c r="B53" s="61" t="s">
        <v>17</v>
      </c>
      <c r="C53" s="61"/>
      <c r="D53" s="46">
        <v>715372.7</v>
      </c>
      <c r="E53" s="46">
        <v>-707300.4</v>
      </c>
      <c r="F53" s="46">
        <f t="shared" ref="F53:F59" si="13">D53+E53</f>
        <v>8072.2999999999302</v>
      </c>
      <c r="G53" s="46">
        <v>8072.3</v>
      </c>
      <c r="H53" s="46">
        <v>8072.3</v>
      </c>
      <c r="I53" s="46">
        <f>IF(AND(F53&gt;=0,G53&gt;=0),(F53-G53),"-")</f>
        <v>-7.0031092036515474E-11</v>
      </c>
    </row>
    <row r="54" spans="1:9" x14ac:dyDescent="0.25">
      <c r="A54" s="9"/>
      <c r="B54" s="61" t="s">
        <v>18</v>
      </c>
      <c r="C54" s="61"/>
      <c r="D54" s="46">
        <v>2861490.8</v>
      </c>
      <c r="E54" s="46">
        <v>-884273.19</v>
      </c>
      <c r="F54" s="46">
        <f t="shared" si="13"/>
        <v>1977217.6099999999</v>
      </c>
      <c r="G54" s="46">
        <v>1977217.61</v>
      </c>
      <c r="H54" s="46">
        <v>1977217.61</v>
      </c>
      <c r="I54" s="46">
        <f>IF(AND(F54&gt;=0,G54&gt;=0),(F54-G54),"-")</f>
        <v>-2.3283064365386963E-10</v>
      </c>
    </row>
    <row r="55" spans="1:9" x14ac:dyDescent="0.25">
      <c r="A55" s="9"/>
      <c r="B55" s="61" t="s">
        <v>19</v>
      </c>
      <c r="C55" s="61"/>
      <c r="D55" s="46">
        <v>0</v>
      </c>
      <c r="E55" s="46">
        <v>0</v>
      </c>
      <c r="F55" s="46">
        <f t="shared" si="13"/>
        <v>0</v>
      </c>
      <c r="G55" s="46">
        <v>0</v>
      </c>
      <c r="H55" s="46">
        <v>0</v>
      </c>
      <c r="I55" s="46">
        <f>IF(AND(F55&gt;=0,G55&gt;=0),(F55-G55),"-")</f>
        <v>0</v>
      </c>
    </row>
    <row r="56" spans="1:9" x14ac:dyDescent="0.25">
      <c r="A56" s="9"/>
      <c r="B56" s="61" t="s">
        <v>20</v>
      </c>
      <c r="C56" s="61"/>
      <c r="D56" s="46">
        <v>2861490.8</v>
      </c>
      <c r="E56" s="46">
        <v>-2407833.9700000002</v>
      </c>
      <c r="F56" s="46">
        <f t="shared" si="13"/>
        <v>453656.82999999961</v>
      </c>
      <c r="G56" s="46">
        <v>453656.83</v>
      </c>
      <c r="H56" s="46">
        <v>453656.83</v>
      </c>
      <c r="I56" s="46">
        <f t="shared" ref="I56:I58" si="14">IF(AND(F56&gt;=0,G56&gt;=0),(F56-G56),"-")</f>
        <v>-4.0745362639427185E-10</v>
      </c>
    </row>
    <row r="57" spans="1:9" x14ac:dyDescent="0.25">
      <c r="A57" s="9"/>
      <c r="B57" s="61" t="s">
        <v>21</v>
      </c>
      <c r="C57" s="61"/>
      <c r="D57" s="46">
        <v>0</v>
      </c>
      <c r="E57" s="46">
        <v>0</v>
      </c>
      <c r="F57" s="46">
        <f t="shared" si="13"/>
        <v>0</v>
      </c>
      <c r="G57" s="46">
        <v>0</v>
      </c>
      <c r="H57" s="46">
        <v>0</v>
      </c>
      <c r="I57" s="46">
        <f t="shared" si="14"/>
        <v>0</v>
      </c>
    </row>
    <row r="58" spans="1:9" x14ac:dyDescent="0.25">
      <c r="A58" s="9"/>
      <c r="B58" s="61" t="s">
        <v>22</v>
      </c>
      <c r="C58" s="61"/>
      <c r="D58" s="46">
        <v>1430745.4</v>
      </c>
      <c r="E58" s="46">
        <v>537280.69999999995</v>
      </c>
      <c r="F58" s="46">
        <f t="shared" si="13"/>
        <v>1968026.0999999999</v>
      </c>
      <c r="G58" s="46">
        <v>1968026.1</v>
      </c>
      <c r="H58" s="46">
        <v>1968026.1</v>
      </c>
      <c r="I58" s="46">
        <f t="shared" si="14"/>
        <v>-2.3283064365386963E-10</v>
      </c>
    </row>
    <row r="59" spans="1:9" x14ac:dyDescent="0.25">
      <c r="A59" s="9"/>
      <c r="B59" s="61" t="s">
        <v>23</v>
      </c>
      <c r="C59" s="61"/>
      <c r="D59" s="46">
        <v>9215241.1699999999</v>
      </c>
      <c r="E59" s="46">
        <v>10184456.619999999</v>
      </c>
      <c r="F59" s="46">
        <f t="shared" si="13"/>
        <v>19399697.789999999</v>
      </c>
      <c r="G59" s="46">
        <v>15531012.16</v>
      </c>
      <c r="H59" s="46">
        <v>15531012.16</v>
      </c>
      <c r="I59" s="46">
        <f>IF(AND(F59&gt;=0,G59&gt;=0),(F59-G59),"-")</f>
        <v>3868685.629999999</v>
      </c>
    </row>
    <row r="60" spans="1:9" x14ac:dyDescent="0.25">
      <c r="A60" s="9"/>
      <c r="B60" s="16"/>
      <c r="C60" s="17"/>
      <c r="D60" s="47"/>
      <c r="E60" s="47"/>
      <c r="F60" s="47"/>
      <c r="G60" s="47"/>
      <c r="H60" s="47"/>
      <c r="I60" s="47"/>
    </row>
    <row r="61" spans="1:9" x14ac:dyDescent="0.25">
      <c r="A61" s="9"/>
      <c r="B61" s="15" t="s">
        <v>24</v>
      </c>
      <c r="C61" s="15" t="s">
        <v>25</v>
      </c>
      <c r="D61" s="45">
        <f t="shared" ref="D61:H61" si="15">SUM(D62:D68)</f>
        <v>11576600.43</v>
      </c>
      <c r="E61" s="45">
        <f t="shared" si="15"/>
        <v>11883634.65</v>
      </c>
      <c r="F61" s="45">
        <f>D61+E61</f>
        <v>23460235.079999998</v>
      </c>
      <c r="G61" s="45">
        <f t="shared" si="15"/>
        <v>20966339.57</v>
      </c>
      <c r="H61" s="45">
        <f t="shared" si="15"/>
        <v>20966339.57</v>
      </c>
      <c r="I61" s="45">
        <f>IF(AND(F61&gt;=0,G61&gt;=0),(F61-G61),"-")</f>
        <v>2493895.5099999979</v>
      </c>
    </row>
    <row r="62" spans="1:9" x14ac:dyDescent="0.25">
      <c r="A62" s="9"/>
      <c r="B62" s="61" t="s">
        <v>26</v>
      </c>
      <c r="C62" s="61"/>
      <c r="D62" s="46">
        <v>1430745.4</v>
      </c>
      <c r="E62" s="46">
        <v>-209928.54</v>
      </c>
      <c r="F62" s="46">
        <f t="shared" ref="F62:F68" si="16">D62+E62</f>
        <v>1220816.8599999999</v>
      </c>
      <c r="G62" s="46">
        <v>1220816.8600000001</v>
      </c>
      <c r="H62" s="46">
        <v>1220816.8600000001</v>
      </c>
      <c r="I62" s="46">
        <f>IF(AND(F62&gt;=0,G62&gt;=0),(F62-G62),"-")</f>
        <v>-2.3283064365386963E-10</v>
      </c>
    </row>
    <row r="63" spans="1:9" x14ac:dyDescent="0.25">
      <c r="A63" s="9"/>
      <c r="B63" s="61" t="s">
        <v>27</v>
      </c>
      <c r="C63" s="61"/>
      <c r="D63" s="46">
        <v>5853618.8300000001</v>
      </c>
      <c r="E63" s="46">
        <v>4390059.49</v>
      </c>
      <c r="F63" s="46">
        <f t="shared" si="16"/>
        <v>10243678.32</v>
      </c>
      <c r="G63" s="46">
        <v>7966922.9900000002</v>
      </c>
      <c r="H63" s="46">
        <v>7966922.9900000002</v>
      </c>
      <c r="I63" s="46">
        <f>IF(AND(F63&gt;=0,G63&gt;=0),(F63-G63),"-")</f>
        <v>2276755.33</v>
      </c>
    </row>
    <row r="64" spans="1:9" x14ac:dyDescent="0.25">
      <c r="A64" s="9"/>
      <c r="B64" s="61" t="s">
        <v>28</v>
      </c>
      <c r="C64" s="61"/>
      <c r="D64" s="46">
        <v>1430745.4</v>
      </c>
      <c r="E64" s="46">
        <v>7511490.3899999997</v>
      </c>
      <c r="F64" s="46">
        <f t="shared" si="16"/>
        <v>8942235.7899999991</v>
      </c>
      <c r="G64" s="46">
        <v>8725095.6099999994</v>
      </c>
      <c r="H64" s="46">
        <v>8725095.6099999994</v>
      </c>
      <c r="I64" s="46">
        <f>IF(AND(F64&gt;=0,G64&gt;=0),(F64-G64),"-")</f>
        <v>217140.1799999997</v>
      </c>
    </row>
    <row r="65" spans="1:9" x14ac:dyDescent="0.25">
      <c r="A65" s="9"/>
      <c r="B65" s="61" t="s">
        <v>29</v>
      </c>
      <c r="C65" s="61"/>
      <c r="D65" s="46">
        <v>2146118.1</v>
      </c>
      <c r="E65" s="46">
        <v>-1221679.1100000001</v>
      </c>
      <c r="F65" s="46">
        <f t="shared" si="16"/>
        <v>924438.99</v>
      </c>
      <c r="G65" s="46">
        <v>924438.99</v>
      </c>
      <c r="H65" s="46">
        <v>924438.99</v>
      </c>
      <c r="I65" s="46">
        <f>IF(AND(F65&gt;=0,G65&gt;=0),(F65-G65),"-")</f>
        <v>0</v>
      </c>
    </row>
    <row r="66" spans="1:9" x14ac:dyDescent="0.25">
      <c r="A66" s="9"/>
      <c r="B66" s="61" t="s">
        <v>30</v>
      </c>
      <c r="C66" s="61"/>
      <c r="D66" s="46">
        <v>0</v>
      </c>
      <c r="E66" s="46">
        <v>0</v>
      </c>
      <c r="F66" s="46">
        <f t="shared" si="16"/>
        <v>0</v>
      </c>
      <c r="G66" s="46">
        <v>0</v>
      </c>
      <c r="H66" s="46">
        <v>0</v>
      </c>
      <c r="I66" s="46">
        <f t="shared" ref="I66:I68" si="17">IF(AND(F66&gt;=0,G66&gt;=0),(F66-G66),"-")</f>
        <v>0</v>
      </c>
    </row>
    <row r="67" spans="1:9" x14ac:dyDescent="0.25">
      <c r="A67" s="9"/>
      <c r="B67" s="61" t="s">
        <v>31</v>
      </c>
      <c r="C67" s="61"/>
      <c r="D67" s="46">
        <v>0</v>
      </c>
      <c r="E67" s="46">
        <v>0</v>
      </c>
      <c r="F67" s="46">
        <f t="shared" si="16"/>
        <v>0</v>
      </c>
      <c r="G67" s="46">
        <v>0</v>
      </c>
      <c r="H67" s="46">
        <v>0</v>
      </c>
      <c r="I67" s="46">
        <f t="shared" si="17"/>
        <v>0</v>
      </c>
    </row>
    <row r="68" spans="1:9" x14ac:dyDescent="0.25">
      <c r="A68" s="9"/>
      <c r="B68" s="61" t="s">
        <v>32</v>
      </c>
      <c r="C68" s="61"/>
      <c r="D68" s="46">
        <v>715372.7</v>
      </c>
      <c r="E68" s="46">
        <v>1413692.42</v>
      </c>
      <c r="F68" s="46">
        <f t="shared" si="16"/>
        <v>2129065.12</v>
      </c>
      <c r="G68" s="46">
        <v>2129065.12</v>
      </c>
      <c r="H68" s="46">
        <v>2129065.12</v>
      </c>
      <c r="I68" s="46">
        <f t="shared" si="17"/>
        <v>0</v>
      </c>
    </row>
    <row r="69" spans="1:9" x14ac:dyDescent="0.25">
      <c r="A69" s="9"/>
      <c r="B69" s="16"/>
      <c r="C69" s="17"/>
      <c r="D69" s="47"/>
      <c r="E69" s="47"/>
      <c r="F69" s="47"/>
      <c r="G69" s="47"/>
      <c r="H69" s="47"/>
      <c r="I69" s="47"/>
    </row>
    <row r="70" spans="1:9" x14ac:dyDescent="0.25">
      <c r="A70" s="9"/>
      <c r="B70" s="15" t="s">
        <v>33</v>
      </c>
      <c r="C70" s="15" t="s">
        <v>34</v>
      </c>
      <c r="D70" s="45">
        <f t="shared" ref="D70:H70" si="18">SUM(D71:D79)</f>
        <v>715372.7</v>
      </c>
      <c r="E70" s="45">
        <f t="shared" si="18"/>
        <v>-494602</v>
      </c>
      <c r="F70" s="45">
        <f>D70+E70</f>
        <v>220770.69999999995</v>
      </c>
      <c r="G70" s="45">
        <f t="shared" si="18"/>
        <v>220770.7</v>
      </c>
      <c r="H70" s="45">
        <f t="shared" si="18"/>
        <v>220770.7</v>
      </c>
      <c r="I70" s="45">
        <f t="shared" ref="I70:I79" si="19">IF(AND(F70&gt;=0,G70&gt;=0),(F70-G70),"-")</f>
        <v>-5.8207660913467407E-11</v>
      </c>
    </row>
    <row r="71" spans="1:9" x14ac:dyDescent="0.25">
      <c r="A71" s="9"/>
      <c r="B71" s="61" t="s">
        <v>35</v>
      </c>
      <c r="C71" s="61"/>
      <c r="D71" s="46">
        <v>0</v>
      </c>
      <c r="E71" s="46">
        <v>0</v>
      </c>
      <c r="F71" s="46">
        <f t="shared" ref="F71:F79" si="20">D71+E71</f>
        <v>0</v>
      </c>
      <c r="G71" s="46">
        <v>0</v>
      </c>
      <c r="H71" s="46">
        <v>0</v>
      </c>
      <c r="I71" s="46">
        <f t="shared" si="19"/>
        <v>0</v>
      </c>
    </row>
    <row r="72" spans="1:9" x14ac:dyDescent="0.25">
      <c r="A72" s="9"/>
      <c r="B72" s="61" t="s">
        <v>36</v>
      </c>
      <c r="C72" s="61"/>
      <c r="D72" s="46">
        <v>0</v>
      </c>
      <c r="E72" s="46">
        <v>0</v>
      </c>
      <c r="F72" s="46">
        <f t="shared" si="20"/>
        <v>0</v>
      </c>
      <c r="G72" s="46">
        <v>0</v>
      </c>
      <c r="H72" s="46">
        <v>0</v>
      </c>
      <c r="I72" s="46">
        <f t="shared" si="19"/>
        <v>0</v>
      </c>
    </row>
    <row r="73" spans="1:9" x14ac:dyDescent="0.25">
      <c r="A73" s="9"/>
      <c r="B73" s="61" t="s">
        <v>37</v>
      </c>
      <c r="C73" s="61"/>
      <c r="D73" s="46">
        <v>0</v>
      </c>
      <c r="E73" s="46">
        <v>0</v>
      </c>
      <c r="F73" s="46">
        <f t="shared" si="20"/>
        <v>0</v>
      </c>
      <c r="G73" s="46">
        <v>0</v>
      </c>
      <c r="H73" s="46">
        <v>0</v>
      </c>
      <c r="I73" s="46">
        <f t="shared" si="19"/>
        <v>0</v>
      </c>
    </row>
    <row r="74" spans="1:9" x14ac:dyDescent="0.25">
      <c r="A74" s="9"/>
      <c r="B74" s="61" t="s">
        <v>38</v>
      </c>
      <c r="C74" s="61"/>
      <c r="D74" s="46">
        <v>0</v>
      </c>
      <c r="E74" s="46">
        <v>0</v>
      </c>
      <c r="F74" s="46">
        <f t="shared" si="20"/>
        <v>0</v>
      </c>
      <c r="G74" s="46">
        <v>0</v>
      </c>
      <c r="H74" s="46">
        <v>0</v>
      </c>
      <c r="I74" s="46">
        <f t="shared" si="19"/>
        <v>0</v>
      </c>
    </row>
    <row r="75" spans="1:9" x14ac:dyDescent="0.25">
      <c r="A75" s="9"/>
      <c r="B75" s="61" t="s">
        <v>39</v>
      </c>
      <c r="C75" s="61"/>
      <c r="D75" s="46">
        <v>0</v>
      </c>
      <c r="E75" s="46">
        <v>0</v>
      </c>
      <c r="F75" s="46">
        <f t="shared" si="20"/>
        <v>0</v>
      </c>
      <c r="G75" s="46">
        <v>0</v>
      </c>
      <c r="H75" s="46">
        <v>0</v>
      </c>
      <c r="I75" s="45">
        <f t="shared" si="19"/>
        <v>0</v>
      </c>
    </row>
    <row r="76" spans="1:9" x14ac:dyDescent="0.25">
      <c r="A76" s="9"/>
      <c r="B76" s="61" t="s">
        <v>40</v>
      </c>
      <c r="C76" s="61"/>
      <c r="D76" s="46">
        <v>0</v>
      </c>
      <c r="E76" s="46">
        <v>0</v>
      </c>
      <c r="F76" s="46">
        <f t="shared" si="20"/>
        <v>0</v>
      </c>
      <c r="G76" s="46">
        <v>0</v>
      </c>
      <c r="H76" s="46">
        <v>0</v>
      </c>
      <c r="I76" s="46">
        <f t="shared" si="19"/>
        <v>0</v>
      </c>
    </row>
    <row r="77" spans="1:9" x14ac:dyDescent="0.25">
      <c r="A77" s="9"/>
      <c r="B77" s="61" t="s">
        <v>41</v>
      </c>
      <c r="C77" s="61"/>
      <c r="D77" s="46">
        <v>0</v>
      </c>
      <c r="E77" s="46">
        <v>0</v>
      </c>
      <c r="F77" s="46">
        <f t="shared" si="20"/>
        <v>0</v>
      </c>
      <c r="G77" s="46">
        <v>0</v>
      </c>
      <c r="H77" s="46">
        <v>0</v>
      </c>
      <c r="I77" s="46">
        <f t="shared" si="19"/>
        <v>0</v>
      </c>
    </row>
    <row r="78" spans="1:9" x14ac:dyDescent="0.25">
      <c r="A78" s="9"/>
      <c r="B78" s="61" t="s">
        <v>42</v>
      </c>
      <c r="C78" s="61"/>
      <c r="D78" s="46">
        <v>715372.7</v>
      </c>
      <c r="E78" s="46">
        <v>-494602</v>
      </c>
      <c r="F78" s="46">
        <f t="shared" si="20"/>
        <v>220770.69999999995</v>
      </c>
      <c r="G78" s="46">
        <v>220770.7</v>
      </c>
      <c r="H78" s="46">
        <v>220770.7</v>
      </c>
      <c r="I78" s="46">
        <f t="shared" si="19"/>
        <v>-5.8207660913467407E-11</v>
      </c>
    </row>
    <row r="79" spans="1:9" x14ac:dyDescent="0.25">
      <c r="A79" s="9"/>
      <c r="B79" s="61" t="s">
        <v>43</v>
      </c>
      <c r="C79" s="61"/>
      <c r="D79" s="46">
        <v>0</v>
      </c>
      <c r="E79" s="46">
        <v>0</v>
      </c>
      <c r="F79" s="46">
        <f t="shared" si="20"/>
        <v>0</v>
      </c>
      <c r="G79" s="46">
        <v>0</v>
      </c>
      <c r="H79" s="46">
        <v>0</v>
      </c>
      <c r="I79" s="46">
        <f t="shared" si="19"/>
        <v>0</v>
      </c>
    </row>
    <row r="80" spans="1:9" x14ac:dyDescent="0.25">
      <c r="A80" s="9"/>
      <c r="B80" s="16"/>
      <c r="C80" s="17"/>
      <c r="D80" s="47"/>
      <c r="E80" s="47"/>
      <c r="F80" s="47"/>
      <c r="G80" s="47"/>
      <c r="H80" s="47"/>
      <c r="I80" s="47"/>
    </row>
    <row r="81" spans="1:9" x14ac:dyDescent="0.25">
      <c r="A81" s="9"/>
      <c r="B81" s="15" t="s">
        <v>44</v>
      </c>
      <c r="C81" s="15" t="s">
        <v>45</v>
      </c>
      <c r="D81" s="45">
        <f>SUM(D82:D85)</f>
        <v>0</v>
      </c>
      <c r="E81" s="45">
        <f>SUM(E82:E85)</f>
        <v>0</v>
      </c>
      <c r="F81" s="45">
        <f>D81+E81</f>
        <v>0</v>
      </c>
      <c r="G81" s="45">
        <f t="shared" ref="G81:H81" si="21">SUM(G82:G85)</f>
        <v>0</v>
      </c>
      <c r="H81" s="45">
        <f t="shared" si="21"/>
        <v>0</v>
      </c>
      <c r="I81" s="45">
        <f>IF(AND(F81&gt;=0,G81&gt;=0),(F81-G81),"-")</f>
        <v>0</v>
      </c>
    </row>
    <row r="82" spans="1:9" x14ac:dyDescent="0.25">
      <c r="A82" s="9"/>
      <c r="B82" s="61" t="s">
        <v>51</v>
      </c>
      <c r="C82" s="61"/>
      <c r="D82" s="46">
        <v>0</v>
      </c>
      <c r="E82" s="46">
        <v>0</v>
      </c>
      <c r="F82" s="46">
        <f t="shared" ref="F82:F85" si="22">D82+E82</f>
        <v>0</v>
      </c>
      <c r="G82" s="46">
        <v>0</v>
      </c>
      <c r="H82" s="46">
        <v>0</v>
      </c>
      <c r="I82" s="46">
        <f>IF(AND(F82&gt;=0,G82&gt;=0),(F82-G82),"-")</f>
        <v>0</v>
      </c>
    </row>
    <row r="83" spans="1:9" x14ac:dyDescent="0.25">
      <c r="A83" s="9"/>
      <c r="B83" s="61" t="s">
        <v>46</v>
      </c>
      <c r="C83" s="61"/>
      <c r="D83" s="46">
        <v>0</v>
      </c>
      <c r="E83" s="46">
        <v>0</v>
      </c>
      <c r="F83" s="46">
        <f t="shared" si="22"/>
        <v>0</v>
      </c>
      <c r="G83" s="46">
        <v>0</v>
      </c>
      <c r="H83" s="46">
        <v>0</v>
      </c>
      <c r="I83" s="46">
        <f>IF(AND(F83&gt;=0,G83&gt;=0),(F83-G83),"-")</f>
        <v>0</v>
      </c>
    </row>
    <row r="84" spans="1:9" x14ac:dyDescent="0.25">
      <c r="A84" s="9"/>
      <c r="B84" s="61" t="s">
        <v>47</v>
      </c>
      <c r="C84" s="61"/>
      <c r="D84" s="46">
        <v>0</v>
      </c>
      <c r="E84" s="46">
        <v>0</v>
      </c>
      <c r="F84" s="46">
        <f t="shared" si="22"/>
        <v>0</v>
      </c>
      <c r="G84" s="46">
        <v>0</v>
      </c>
      <c r="H84" s="46">
        <v>0</v>
      </c>
      <c r="I84" s="46">
        <f>IF(AND(F84&gt;=0,G84&gt;=0),(F84-G84),"-")</f>
        <v>0</v>
      </c>
    </row>
    <row r="85" spans="1:9" x14ac:dyDescent="0.25">
      <c r="A85" s="9"/>
      <c r="B85" s="62" t="s">
        <v>48</v>
      </c>
      <c r="C85" s="62"/>
      <c r="D85" s="49">
        <v>0</v>
      </c>
      <c r="E85" s="49">
        <v>0</v>
      </c>
      <c r="F85" s="49">
        <f t="shared" si="22"/>
        <v>0</v>
      </c>
      <c r="G85" s="49">
        <v>0</v>
      </c>
      <c r="H85" s="49">
        <v>0</v>
      </c>
      <c r="I85" s="49">
        <f>IF(AND(F85&gt;=0,G85&gt;=0),(F85-G85),"-")</f>
        <v>0</v>
      </c>
    </row>
    <row r="86" spans="1:9" x14ac:dyDescent="0.25">
      <c r="A86" s="23"/>
      <c r="B86" s="24"/>
      <c r="C86" s="25"/>
      <c r="D86" s="55"/>
      <c r="E86" s="55"/>
      <c r="F86" s="55"/>
      <c r="G86" s="55"/>
      <c r="H86" s="55"/>
      <c r="I86" s="56"/>
    </row>
    <row r="87" spans="1:9" x14ac:dyDescent="0.25">
      <c r="A87" s="9"/>
      <c r="B87" s="26"/>
      <c r="C87" s="27" t="s">
        <v>52</v>
      </c>
      <c r="D87" s="57">
        <f>D12+D49</f>
        <v>99331902</v>
      </c>
      <c r="E87" s="57">
        <f t="shared" ref="E87:I87" si="23">E12+E49</f>
        <v>74657513.719999999</v>
      </c>
      <c r="F87" s="57">
        <f t="shared" si="23"/>
        <v>173989415.71999997</v>
      </c>
      <c r="G87" s="57">
        <f t="shared" si="23"/>
        <v>160485394.05000001</v>
      </c>
      <c r="H87" s="57">
        <f t="shared" si="23"/>
        <v>160485394.05000001</v>
      </c>
      <c r="I87" s="57">
        <f t="shared" si="23"/>
        <v>13504021.669999979</v>
      </c>
    </row>
    <row r="88" spans="1:9" x14ac:dyDescent="0.25">
      <c r="A88" s="28"/>
      <c r="B88" s="28"/>
      <c r="C88" s="29"/>
      <c r="D88" s="30"/>
      <c r="E88" s="29"/>
      <c r="F88" s="29"/>
      <c r="G88" s="29"/>
      <c r="H88" s="11"/>
      <c r="I88" s="11"/>
    </row>
    <row r="89" spans="1:9" ht="15" customHeight="1" x14ac:dyDescent="0.25">
      <c r="A89" s="28"/>
      <c r="B89" s="28"/>
      <c r="C89" s="29"/>
      <c r="D89" s="30"/>
      <c r="E89" s="29"/>
      <c r="F89" s="29"/>
      <c r="G89" s="31"/>
      <c r="H89" s="31"/>
      <c r="I89" s="31"/>
    </row>
    <row r="90" spans="1:9" ht="15" customHeight="1" x14ac:dyDescent="0.25">
      <c r="A90" s="28"/>
      <c r="B90" s="28"/>
      <c r="C90" s="29"/>
      <c r="D90" s="30"/>
      <c r="E90" s="29"/>
      <c r="F90" s="29"/>
      <c r="G90" s="31"/>
      <c r="H90" s="31"/>
      <c r="I90" s="31"/>
    </row>
    <row r="91" spans="1:9" ht="15" customHeight="1" x14ac:dyDescent="0.25">
      <c r="A91" s="28"/>
      <c r="B91" s="28"/>
      <c r="C91" s="29"/>
      <c r="D91" s="30"/>
      <c r="E91" s="29"/>
      <c r="F91" s="29"/>
      <c r="G91" s="31"/>
      <c r="H91" s="31"/>
      <c r="I91" s="31"/>
    </row>
    <row r="92" spans="1:9" ht="15.75" customHeight="1" x14ac:dyDescent="0.25">
      <c r="A92" s="32"/>
      <c r="B92" s="33"/>
      <c r="C92" s="34"/>
      <c r="D92" s="34"/>
      <c r="E92" s="35"/>
      <c r="F92" s="34"/>
      <c r="G92" s="31"/>
      <c r="H92" s="31"/>
      <c r="I92" s="31"/>
    </row>
    <row r="93" spans="1:9" ht="15.75" customHeight="1" x14ac:dyDescent="0.25">
      <c r="A93" s="36"/>
      <c r="B93" s="37"/>
      <c r="C93" s="58" t="s">
        <v>57</v>
      </c>
      <c r="D93" s="37"/>
      <c r="E93" s="38"/>
      <c r="F93" s="60" t="s">
        <v>58</v>
      </c>
      <c r="G93" s="60"/>
      <c r="H93" s="60"/>
      <c r="I93" s="31"/>
    </row>
    <row r="94" spans="1:9" ht="15.75" customHeight="1" x14ac:dyDescent="0.25">
      <c r="A94" s="36"/>
      <c r="B94" s="39"/>
      <c r="C94" s="59" t="s">
        <v>53</v>
      </c>
      <c r="D94" s="39"/>
      <c r="E94" s="38"/>
      <c r="F94" s="60" t="s">
        <v>59</v>
      </c>
      <c r="G94" s="60"/>
      <c r="H94" s="60"/>
      <c r="I94" s="31"/>
    </row>
    <row r="95" spans="1:9" ht="15.75" customHeight="1" x14ac:dyDescent="0.25">
      <c r="A95" s="36"/>
      <c r="B95" s="40"/>
      <c r="C95" s="41"/>
      <c r="D95" s="41"/>
      <c r="E95" s="38"/>
      <c r="F95" s="41"/>
      <c r="G95" s="31"/>
      <c r="H95" s="31"/>
      <c r="I95" s="31"/>
    </row>
    <row r="96" spans="1:9" ht="15.75" x14ac:dyDescent="0.25">
      <c r="A96" s="36"/>
      <c r="B96" s="42" t="s">
        <v>54</v>
      </c>
      <c r="C96" s="41"/>
      <c r="D96" s="41"/>
      <c r="E96" s="41"/>
      <c r="F96" s="41"/>
      <c r="G96" s="41"/>
      <c r="H96" s="36"/>
      <c r="I96" s="36"/>
    </row>
    <row r="97" spans="1:9" ht="48" customHeight="1" x14ac:dyDescent="0.25">
      <c r="A97" s="63" t="s">
        <v>60</v>
      </c>
      <c r="B97" s="63"/>
      <c r="C97" s="63"/>
      <c r="D97" s="63"/>
      <c r="E97" s="63"/>
      <c r="F97" s="63"/>
      <c r="G97" s="63"/>
      <c r="H97" s="63"/>
      <c r="I97" s="63"/>
    </row>
    <row r="98" spans="1:9" ht="15.75" customHeight="1" x14ac:dyDescent="0.25">
      <c r="A98" s="5"/>
      <c r="B98" s="5"/>
      <c r="C98" s="6"/>
      <c r="D98" s="7"/>
      <c r="E98" s="7"/>
      <c r="F98" s="7"/>
      <c r="G98" s="6"/>
      <c r="H98" s="5"/>
      <c r="I98" s="5"/>
    </row>
    <row r="99" spans="1:9" ht="15" customHeight="1" x14ac:dyDescent="0.25">
      <c r="A99" s="1"/>
      <c r="B99" s="1"/>
      <c r="C99" s="1"/>
      <c r="D99" s="7"/>
      <c r="E99" s="7"/>
      <c r="F99" s="7"/>
      <c r="G99" s="1"/>
      <c r="H99" s="1"/>
      <c r="I99" s="1"/>
    </row>
    <row r="100" spans="1:9" ht="15" customHeight="1" x14ac:dyDescent="0.25">
      <c r="A100" s="1"/>
      <c r="B100" s="1"/>
      <c r="C100" s="1"/>
      <c r="D100" s="7"/>
      <c r="E100" s="7"/>
      <c r="F100" s="7"/>
      <c r="G100" s="1"/>
      <c r="H100" s="1"/>
      <c r="I100" s="1"/>
    </row>
    <row r="101" spans="1:9" ht="15" customHeight="1" x14ac:dyDescent="0.25">
      <c r="A101" s="1"/>
      <c r="B101" s="1"/>
      <c r="C101" s="1"/>
      <c r="D101" s="7"/>
      <c r="E101" s="7"/>
      <c r="F101" s="7"/>
      <c r="G101" s="1"/>
      <c r="H101" s="1"/>
      <c r="I101" s="1"/>
    </row>
    <row r="102" spans="1:9" ht="15" customHeight="1" x14ac:dyDescent="0.25">
      <c r="A102" s="1"/>
      <c r="B102" s="1"/>
      <c r="C102" s="1"/>
      <c r="D102" s="7"/>
      <c r="E102" s="7"/>
      <c r="F102" s="7"/>
      <c r="G102" s="1"/>
      <c r="H102" s="1"/>
      <c r="I102" s="1"/>
    </row>
    <row r="103" spans="1:9" ht="15" customHeight="1" x14ac:dyDescent="0.25">
      <c r="D103" s="7"/>
      <c r="E103" s="7"/>
      <c r="F103" s="7"/>
    </row>
  </sheetData>
  <sheetProtection algorithmName="SHA-512" hashValue="ICFHefFz3Lv4+FpItX41neLO/FjBOnc5M1tIuLLsaWDYbKfmLFT4LBkqatlyCtY+ZLSvMARH3M32h+Y7KO+ZiQ==" saltValue="QEUooSMltziqVluDVgZWCQ==" spinCount="100000" sheet="1" objects="1" scenarios="1"/>
  <mergeCells count="67">
    <mergeCell ref="B9:C11"/>
    <mergeCell ref="D9:H9"/>
    <mergeCell ref="I9:I10"/>
    <mergeCell ref="B3:I3"/>
    <mergeCell ref="B4:I4"/>
    <mergeCell ref="B5:I5"/>
    <mergeCell ref="B6:I6"/>
    <mergeCell ref="B7:I7"/>
    <mergeCell ref="B27:C27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26:C26"/>
    <mergeCell ref="B41:C41"/>
    <mergeCell ref="B28:C28"/>
    <mergeCell ref="B29:C29"/>
    <mergeCell ref="B30:C30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44:C44"/>
    <mergeCell ref="B45:C45"/>
    <mergeCell ref="B46:C46"/>
    <mergeCell ref="B47:C47"/>
    <mergeCell ref="B52:C52"/>
    <mergeCell ref="B53:C53"/>
    <mergeCell ref="B54:C54"/>
    <mergeCell ref="B55:C55"/>
    <mergeCell ref="B56:C56"/>
    <mergeCell ref="B57:C57"/>
    <mergeCell ref="B58:C58"/>
    <mergeCell ref="B62:C62"/>
    <mergeCell ref="B63:C63"/>
    <mergeCell ref="B64:C64"/>
    <mergeCell ref="B65:C65"/>
    <mergeCell ref="B66:C66"/>
    <mergeCell ref="B83:C83"/>
    <mergeCell ref="B74:C74"/>
    <mergeCell ref="B79:C79"/>
    <mergeCell ref="B82:C82"/>
    <mergeCell ref="B67:C67"/>
    <mergeCell ref="B68:C68"/>
    <mergeCell ref="B71:C71"/>
    <mergeCell ref="B72:C72"/>
    <mergeCell ref="B73:C73"/>
    <mergeCell ref="B76:C76"/>
    <mergeCell ref="B77:C77"/>
    <mergeCell ref="B78:C78"/>
    <mergeCell ref="B75:C75"/>
    <mergeCell ref="F93:H93"/>
    <mergeCell ref="F94:H94"/>
    <mergeCell ref="B84:C84"/>
    <mergeCell ref="B85:C85"/>
    <mergeCell ref="A97:I97"/>
  </mergeCells>
  <pageMargins left="0.31496062992125984" right="0.31496062992125984" top="0.74803149606299213" bottom="0.74803149606299213" header="0.31496062992125984" footer="0.31496062992125984"/>
  <pageSetup scale="70" fitToHeight="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Personal</cp:lastModifiedBy>
  <cp:lastPrinted>2018-11-05T20:17:13Z</cp:lastPrinted>
  <dcterms:created xsi:type="dcterms:W3CDTF">2018-06-07T20:57:49Z</dcterms:created>
  <dcterms:modified xsi:type="dcterms:W3CDTF">2020-05-18T19:17:37Z</dcterms:modified>
</cp:coreProperties>
</file>